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tabRatio="898" firstSheet="2" activeTab="9"/>
  </bookViews>
  <sheets>
    <sheet name="page 1-IS" sheetId="1" r:id="rId1"/>
    <sheet name="page 2-BS" sheetId="2" r:id="rId2"/>
    <sheet name="page 3-BS" sheetId="3" r:id="rId3"/>
    <sheet name="page 4-CF" sheetId="4" r:id="rId4"/>
    <sheet name="page 5-changes in Equity" sheetId="5" r:id="rId5"/>
    <sheet name="page 6" sheetId="6" r:id="rId6"/>
    <sheet name="page 7" sheetId="7" r:id="rId7"/>
    <sheet name="page 8-Notes MASB" sheetId="8" r:id="rId8"/>
    <sheet name="page 9-App 9B" sheetId="9" r:id="rId9"/>
    <sheet name="page 10-Notes App 9B" sheetId="10" r:id="rId10"/>
  </sheets>
  <definedNames>
    <definedName name="_xlnm.Print_Area" localSheetId="0">'page 1-IS'!$A$1:$H$38</definedName>
    <definedName name="_xlnm.Print_Area" localSheetId="1">'page 2-BS'!$A$1:$H$36</definedName>
    <definedName name="_xlnm.Print_Area" localSheetId="2">'page 3-BS'!$A$1:$H$46</definedName>
    <definedName name="_xlnm.Print_Area" localSheetId="3">'page 4-CF'!$A$1:$F$75</definedName>
    <definedName name="_xlnm.Print_Area" localSheetId="4">'page 5-changes in Equity'!$A$1:$J$35</definedName>
    <definedName name="_xlnm.Print_Area" localSheetId="5">'page 6'!$A$1:$R$38</definedName>
    <definedName name="_xlnm.Print_Area" localSheetId="6">'page 7'!$A$1:$O$50</definedName>
    <definedName name="_xlnm.Print_Area" localSheetId="7">'page 8-Notes MASB'!$A$1:$P$42</definedName>
    <definedName name="_xlnm.Print_Area" localSheetId="8">'page 9-App 9B'!$A$1:$P$52</definedName>
    <definedName name="_xlnm.Print_Titles" localSheetId="9">'page 10-Notes App 9B'!$1:$6</definedName>
    <definedName name="_xlnm.Print_Titles" localSheetId="0">'page 1-IS'!$1:$13</definedName>
    <definedName name="_xlnm.Print_Titles" localSheetId="7">'page 8-Notes MASB'!$1:$8</definedName>
    <definedName name="_xlnm.Print_Titles" localSheetId="8">'page 9-App 9B'!$1:$6</definedName>
  </definedNames>
  <calcPr fullCalcOnLoad="1"/>
</workbook>
</file>

<file path=xl/sharedStrings.xml><?xml version="1.0" encoding="utf-8"?>
<sst xmlns="http://schemas.openxmlformats.org/spreadsheetml/2006/main" count="368" uniqueCount="286">
  <si>
    <t>Corporate Proposals</t>
  </si>
  <si>
    <t>There were no purchases or disposals of quoted securities in the current quarter and financial year-to-date.</t>
  </si>
  <si>
    <t>There were no corporate proposals announced in the current quarter and financial year-to-date.</t>
  </si>
  <si>
    <t>Sales of unquoted investment and/or properties</t>
  </si>
  <si>
    <t>Unsecured</t>
  </si>
  <si>
    <t>Short-term</t>
  </si>
  <si>
    <t>Long-term</t>
  </si>
  <si>
    <t>Bank overdraft - working capital requirement</t>
  </si>
  <si>
    <t xml:space="preserve">Project financing </t>
  </si>
  <si>
    <t>There were no off balance sheet financial instruments in the current quarter and financial year-to-date.</t>
  </si>
  <si>
    <t>Dividend</t>
  </si>
  <si>
    <t>Fully diluted earnings per share for the current quarter and financial year-to-date and corresponding period for the previous year are not presented because the exercise price of the assumed conversion of the outstanding options under the Group Employee Share Options Scheme (ESOS) is anti-dilutive.</t>
  </si>
  <si>
    <t>Income tax</t>
  </si>
  <si>
    <t>Deferred tax</t>
  </si>
  <si>
    <t>Current financial year:</t>
  </si>
  <si>
    <t>By Order of the Board</t>
  </si>
  <si>
    <t>Annie Yap Yin Hoon</t>
  </si>
  <si>
    <t>Company secretary</t>
  </si>
  <si>
    <t>Cash and cash equivalents at beginning of financial period</t>
  </si>
  <si>
    <t>Reserve on Consolidation</t>
  </si>
  <si>
    <t>Retained Profits</t>
  </si>
  <si>
    <t>(Incorporated in Malaysia)</t>
  </si>
  <si>
    <t>Taxation</t>
  </si>
  <si>
    <t>RM'000</t>
  </si>
  <si>
    <t>PRECEDING YEAR CORRESPONDING PERIOD</t>
  </si>
  <si>
    <t>1)</t>
  </si>
  <si>
    <t>Accounting Policies</t>
  </si>
  <si>
    <t>2)</t>
  </si>
  <si>
    <t>3)</t>
  </si>
  <si>
    <t>4)</t>
  </si>
  <si>
    <t>5)</t>
  </si>
  <si>
    <t>6)</t>
  </si>
  <si>
    <t>7)</t>
  </si>
  <si>
    <t>8)</t>
  </si>
  <si>
    <t>Changes in the Composition of the Group</t>
  </si>
  <si>
    <t>9)</t>
  </si>
  <si>
    <t>10)</t>
  </si>
  <si>
    <t>Seasonal or Cyclical Factors</t>
  </si>
  <si>
    <t>11)</t>
  </si>
  <si>
    <t>12)</t>
  </si>
  <si>
    <t>Group Borrowings and Debt Securities</t>
  </si>
  <si>
    <t>Secured</t>
  </si>
  <si>
    <t>Contingent Liabilities</t>
  </si>
  <si>
    <t>Off Balance Sheet Financial Instruments</t>
  </si>
  <si>
    <t>Material Litigation</t>
  </si>
  <si>
    <t>Review of the Performance of the Company and Its Principal Subsidiaries</t>
  </si>
  <si>
    <t xml:space="preserve"> </t>
  </si>
  <si>
    <t>CURRENT YEAR TO DATE</t>
  </si>
  <si>
    <t>Current assets</t>
  </si>
  <si>
    <t>Cash and bank balances</t>
  </si>
  <si>
    <t>Current liabilities</t>
  </si>
  <si>
    <t>Share capital</t>
  </si>
  <si>
    <t>Share premium</t>
  </si>
  <si>
    <t>Minority interests</t>
  </si>
  <si>
    <t>(The figures have not been audited)</t>
  </si>
  <si>
    <t>(unaudited)</t>
  </si>
  <si>
    <t>Revenue</t>
  </si>
  <si>
    <t>Finance cost</t>
  </si>
  <si>
    <t>Inventories</t>
  </si>
  <si>
    <t>Shareholders' equity</t>
  </si>
  <si>
    <t xml:space="preserve">Basic </t>
  </si>
  <si>
    <t>Interest income</t>
  </si>
  <si>
    <t>Earnings per share (sen)</t>
  </si>
  <si>
    <t>Total</t>
  </si>
  <si>
    <t>CONDENSED CONSOLIDATED STATEMENT OF CHANGES IN EQUITY</t>
  </si>
  <si>
    <t>(RM'000)</t>
  </si>
  <si>
    <t>Audit Qualification</t>
  </si>
  <si>
    <t>Dividends Paid</t>
  </si>
  <si>
    <t>Valuations of Property, Plant &amp; Equipment</t>
  </si>
  <si>
    <t>13)</t>
  </si>
  <si>
    <t>EXPLANATORY NOTES</t>
  </si>
  <si>
    <t>Bank overdraft</t>
  </si>
  <si>
    <t>N/A</t>
  </si>
  <si>
    <t>Material changes in Estimates of Amounts Reported</t>
  </si>
  <si>
    <t>Development</t>
  </si>
  <si>
    <t>Elimination</t>
  </si>
  <si>
    <t>Consolidated</t>
  </si>
  <si>
    <t>REVENUE</t>
  </si>
  <si>
    <t>Total Revenue</t>
  </si>
  <si>
    <t>RESULT</t>
  </si>
  <si>
    <t>AS AT END OF PREVIOUS QUARTER</t>
  </si>
  <si>
    <t>30/09/02</t>
  </si>
  <si>
    <t>AS AT    PRECEDING FINANCIAL       YEAR END</t>
  </si>
  <si>
    <t>AS AT                    END OF      CURRENT QUARTER</t>
  </si>
  <si>
    <t>Tax recoverable</t>
  </si>
  <si>
    <t>Share of profits of associates</t>
  </si>
  <si>
    <t>External</t>
  </si>
  <si>
    <t>Inter-segment</t>
  </si>
  <si>
    <t>Diluted</t>
  </si>
  <si>
    <t>Total equity</t>
  </si>
  <si>
    <t>Net assets per share attributable to ordinary equity holders of the parent (RM)</t>
  </si>
  <si>
    <t>Attributable to:</t>
  </si>
  <si>
    <t xml:space="preserve">   Equity holders of the parent</t>
  </si>
  <si>
    <t xml:space="preserve">   Minority interest</t>
  </si>
  <si>
    <t>ASSETS</t>
  </si>
  <si>
    <t>Non-current assets</t>
  </si>
  <si>
    <t xml:space="preserve">   Property, plant &amp; equipment</t>
  </si>
  <si>
    <t xml:space="preserve">   Investment properties</t>
  </si>
  <si>
    <t xml:space="preserve">   Goodwill on consolidation</t>
  </si>
  <si>
    <t>Total assets</t>
  </si>
  <si>
    <t>EQUITY AND LIABILITIES</t>
  </si>
  <si>
    <t>Equity attributable to equity holders of the parent</t>
  </si>
  <si>
    <t xml:space="preserve">   Share capital</t>
  </si>
  <si>
    <t xml:space="preserve">   Share premium</t>
  </si>
  <si>
    <t xml:space="preserve">   Other reserves</t>
  </si>
  <si>
    <t xml:space="preserve">   Retained profits</t>
  </si>
  <si>
    <t>Non-current liabilities</t>
  </si>
  <si>
    <t xml:space="preserve">   Deferred tax liabilities</t>
  </si>
  <si>
    <t>Total liabilities</t>
  </si>
  <si>
    <t>TOTAL EQUITY AND LIABILITIES</t>
  </si>
  <si>
    <t>Attributable to equity holders of the parent</t>
  </si>
  <si>
    <t>interest</t>
  </si>
  <si>
    <t xml:space="preserve"> Minority </t>
  </si>
  <si>
    <t>As previously reported</t>
  </si>
  <si>
    <t>Earnings Per Share</t>
  </si>
  <si>
    <t>CONDENSED CONSOLIDATED CASH FLOW STATEMENT</t>
  </si>
  <si>
    <t>Operating Activities</t>
  </si>
  <si>
    <t>Operating profit before working capital changes</t>
  </si>
  <si>
    <t>Investing Activities</t>
  </si>
  <si>
    <t>Financing Activities</t>
  </si>
  <si>
    <t>Net decrease in cash and cash equivalents</t>
  </si>
  <si>
    <t>Cash and cash equivalents at end of financial period</t>
  </si>
  <si>
    <t>equity</t>
  </si>
  <si>
    <t>CONDENSED CONSOLIDATED INCOME STATEMENT</t>
  </si>
  <si>
    <t>CONDENSED CONSOLIDATED BALANCE SHEET</t>
  </si>
  <si>
    <t>CONDENSED CONSOLIDATED BALANCE SHEET cont'd</t>
  </si>
  <si>
    <r>
      <t xml:space="preserve">BINA GOODYEAR BERHAD </t>
    </r>
    <r>
      <rPr>
        <b/>
        <sz val="10"/>
        <rFont val="Times New Roman"/>
        <family val="1"/>
      </rPr>
      <t>(18645-H)</t>
    </r>
  </si>
  <si>
    <t>Depreciation</t>
  </si>
  <si>
    <t xml:space="preserve">Interest income </t>
  </si>
  <si>
    <t>Interest expenses</t>
  </si>
  <si>
    <t>Interest received</t>
  </si>
  <si>
    <t>Interest paid</t>
  </si>
  <si>
    <t xml:space="preserve">Property, plant and equipment </t>
  </si>
  <si>
    <t xml:space="preserve">     - additions</t>
  </si>
  <si>
    <t xml:space="preserve">     - disposal</t>
  </si>
  <si>
    <t>Proceeds from term loan and revolving credit</t>
  </si>
  <si>
    <t>Payment of finance lease liabilities</t>
  </si>
  <si>
    <t>Repayment of term loan and revolving credit</t>
  </si>
  <si>
    <t>Dividend paid</t>
  </si>
  <si>
    <t xml:space="preserve">   Investment in Associates</t>
  </si>
  <si>
    <t>Trade and other receivables</t>
  </si>
  <si>
    <t>Amount due from customers on contracts</t>
  </si>
  <si>
    <t>Amount due from associates</t>
  </si>
  <si>
    <t>Joint venture</t>
  </si>
  <si>
    <t>Deposits, cash and bank balances</t>
  </si>
  <si>
    <t>(Audited)</t>
  </si>
  <si>
    <t>Trade and other payables</t>
  </si>
  <si>
    <t>Borrowings</t>
  </si>
  <si>
    <t xml:space="preserve">   Borrowings</t>
  </si>
  <si>
    <t xml:space="preserve">    Provision for taxation</t>
  </si>
  <si>
    <t>Revaluation Reserve</t>
  </si>
  <si>
    <t>Net cash generated/(used in) from operating activities</t>
  </si>
  <si>
    <t>Net cash generated/(used in) investing activities</t>
  </si>
  <si>
    <t>Cash and cash equivalents included in the condensed consolidated cash flow statement:</t>
  </si>
  <si>
    <t>Deposits with licensed banks</t>
  </si>
  <si>
    <t>Deposits held under Housing Development Accounts</t>
  </si>
  <si>
    <t>Bank overdrafts</t>
  </si>
  <si>
    <t>Fixed depsoits pledged to licensed banks</t>
  </si>
  <si>
    <t>The audit report for the Group's preceding financial year was not qualified.</t>
  </si>
  <si>
    <t>Our principal business operations are not significantly affected by seasonality or cyclicality of operations.</t>
  </si>
  <si>
    <t>Items affecting Assets, Liabilities, Equity, Net Income or Cash Flows that are Unusual in Nature, Size and Incidence</t>
  </si>
  <si>
    <t>There were no unusual items affecting assets, liabilities, equity, net income and cash flows for the current  quarter and financial year-to-date.</t>
  </si>
  <si>
    <t>There were no changes in estimates of amounts reported in prior interim period or financial year that have a material effect in the current quarter and financial year-to-date.</t>
  </si>
  <si>
    <t>There were no issuances and repayment of debt and equity securities, share buybacks, share cancellations, shares held as treasury shares and resale of treasury shares during the current quarter and financial year-to-date.</t>
  </si>
  <si>
    <t>Changes in Equity/Debt Securities</t>
  </si>
  <si>
    <t>Segmental Reporting</t>
  </si>
  <si>
    <t>Construction</t>
  </si>
  <si>
    <t>&amp; Related</t>
  </si>
  <si>
    <t>Activities</t>
  </si>
  <si>
    <t xml:space="preserve">Property </t>
  </si>
  <si>
    <t>Rental of</t>
  </si>
  <si>
    <t>Machinery &amp;</t>
  </si>
  <si>
    <t xml:space="preserve"> Equipment</t>
  </si>
  <si>
    <t>Manufacturing</t>
  </si>
  <si>
    <t>Segment result</t>
  </si>
  <si>
    <t>Investment and other income</t>
  </si>
  <si>
    <t>Impairment losses</t>
  </si>
  <si>
    <t>Operating Expenses</t>
  </si>
  <si>
    <t>Development expenditure</t>
  </si>
  <si>
    <t>Share of associates profit (net of tax)</t>
  </si>
  <si>
    <t xml:space="preserve"> Share of associates profit (net of tax)</t>
  </si>
  <si>
    <t>The valuation of property, plant and equipment has been brought forward without amendment from the latest audited financial statements.</t>
  </si>
  <si>
    <t>There were no changes in the composition of the Group for the curent quarter and financial year-to-date.</t>
  </si>
  <si>
    <t>ADDITIONAL INFORMATION AS REQUIRED BY PARAGRAPH 9.22 OF BURSA MALAYSIA LISTING REQUIREMENT</t>
  </si>
  <si>
    <t>A)</t>
  </si>
  <si>
    <t>B)</t>
  </si>
  <si>
    <t>C)</t>
  </si>
  <si>
    <t>D)</t>
  </si>
  <si>
    <t>E)</t>
  </si>
  <si>
    <t>F)</t>
  </si>
  <si>
    <t>G)</t>
  </si>
  <si>
    <t>H)</t>
  </si>
  <si>
    <t>I)</t>
  </si>
  <si>
    <t>J)</t>
  </si>
  <si>
    <t>K)</t>
  </si>
  <si>
    <t>L)</t>
  </si>
  <si>
    <t>Change</t>
  </si>
  <si>
    <t>%</t>
  </si>
  <si>
    <t>Current</t>
  </si>
  <si>
    <t>Quarter</t>
  </si>
  <si>
    <t>Immediate</t>
  </si>
  <si>
    <t>Preceding</t>
  </si>
  <si>
    <t>Material Changes in Profit Before Tax in the Current Quarter as compared with the Immediate Preceding Quarter</t>
  </si>
  <si>
    <t>Description</t>
  </si>
  <si>
    <t>Turnover</t>
  </si>
  <si>
    <t>Prospects for the Current Financial Year</t>
  </si>
  <si>
    <t>Profit Forecast</t>
  </si>
  <si>
    <t>The Group did not issue any profit forecast during the current quarter and financial year-to-date.</t>
  </si>
  <si>
    <t>Year-To-Date</t>
  </si>
  <si>
    <t>Malaysian Income Tax</t>
  </si>
  <si>
    <t>Under/(over) provision for previous years</t>
  </si>
  <si>
    <t>Transfer to/(from) deferred tax</t>
  </si>
  <si>
    <t>Quoted securities</t>
  </si>
  <si>
    <t>Hire Purchase</t>
  </si>
  <si>
    <t>Adjustments:</t>
  </si>
  <si>
    <t>Amortisation of goodwill</t>
  </si>
  <si>
    <t>Receivables</t>
  </si>
  <si>
    <t>Payables</t>
  </si>
  <si>
    <t>Cash generated from/(absorbed by) operation</t>
  </si>
  <si>
    <t>Taxation paid</t>
  </si>
  <si>
    <t>Net cash from/(used in) financing activities</t>
  </si>
  <si>
    <t>Bank guarantee</t>
  </si>
  <si>
    <t>Corporate guarantee</t>
  </si>
  <si>
    <t>Issued to project principals as performance bond to guarantee the construction and completion of projects undertaken by the Group.</t>
  </si>
  <si>
    <t>In favour of suppliers of goods for credit terms and contract performance granted to the Group and in favour of financial institutions for banking facilities granted to its subsidiaries.</t>
  </si>
  <si>
    <t>Investment properties</t>
  </si>
  <si>
    <t>Tax credit/refund</t>
  </si>
  <si>
    <t>Term Loan</t>
  </si>
  <si>
    <t>Dividend paid to minority interest</t>
  </si>
  <si>
    <t>Fixed deposits pledged with licensed bank</t>
  </si>
  <si>
    <t>Profit/(loss) before tax</t>
  </si>
  <si>
    <t>As at 1 July 2008</t>
  </si>
  <si>
    <t>Amortisation of prepaid lease payment</t>
  </si>
  <si>
    <t>Property, plant &amp; equipment written off</t>
  </si>
  <si>
    <t xml:space="preserve">   Pepaid lease payment</t>
  </si>
  <si>
    <t>Net (Loss) / Profit before taxation</t>
  </si>
  <si>
    <t>Net (loss) / profit for the period</t>
  </si>
  <si>
    <t>- Increase/(decrease) during the financial year-to-date</t>
  </si>
  <si>
    <t>Operating  profit / (loss)</t>
  </si>
  <si>
    <t>Impairment losses on investment</t>
  </si>
  <si>
    <t>Material  Subsequent Events</t>
  </si>
  <si>
    <t>Profit/(loss) for the period</t>
  </si>
  <si>
    <t>There was no dividend paid during the current quarter.</t>
  </si>
  <si>
    <t>Purchase of prepaid lease land payment</t>
  </si>
  <si>
    <t>There were no dividends declared by the Group in the current quarter under review.</t>
  </si>
  <si>
    <t>Bad debts written off</t>
  </si>
  <si>
    <t>Disposal investment in associated companies</t>
  </si>
  <si>
    <t>Gain on disposal of investment in associated companies</t>
  </si>
  <si>
    <t>Interim report for the financial period ended 30 September 2009</t>
  </si>
  <si>
    <t>INDIVIDUAL QUARTER (Q1)</t>
  </si>
  <si>
    <t>CUMULATIVE QUARTER (3 Mths)</t>
  </si>
  <si>
    <t>30/9/08</t>
  </si>
  <si>
    <t>30/9/09</t>
  </si>
  <si>
    <t xml:space="preserve">CURRENT YEAR QUARTER </t>
  </si>
  <si>
    <t xml:space="preserve">PRECEDING YEAR  CORRESPONDING QUARTER </t>
  </si>
  <si>
    <t xml:space="preserve">PRECEDING YEAR CORRESPONDING PERIOD        </t>
  </si>
  <si>
    <t>(The condensed consolidated income statement should be read in conjunction with the audited financial statements for the financial year ended 30 June 2009 and the accompanying explanatory notes attached to this interim financial report)</t>
  </si>
  <si>
    <t>30/06/09</t>
  </si>
  <si>
    <t>3 Months Ended 30 September 2009</t>
  </si>
  <si>
    <t>As at 1 July 2009</t>
  </si>
  <si>
    <t>As at 30 September 2009</t>
  </si>
  <si>
    <t>As at 30 September 2008</t>
  </si>
  <si>
    <t>3 Months Ended</t>
  </si>
  <si>
    <t>The interim financial report is unaudited and  has been prepared in accordance with Financial Reporting Standard ("FRS")  134 “Interim Financial Reporting” and paragraph 9.22 of the Listing Requirements of Bursa Malaysia Securities Berhad.  The report should be read in conjunction with the audited financial statements of the Group for the financial year ended 30 June 2009.</t>
  </si>
  <si>
    <t xml:space="preserve">The accounting policies and methods of computation adopted by the Group in this interim financial report are consistent with the annual financial statement ended 30 June 2009. </t>
  </si>
  <si>
    <t>3 Months Ended 30 September 2008</t>
  </si>
  <si>
    <t>The changes in contingent liabilities since 30 June 2009 are as follows:</t>
  </si>
  <si>
    <t>- As at 1 July 2009</t>
  </si>
  <si>
    <t>- As at 30 September 2009</t>
  </si>
  <si>
    <t>25 November 2009</t>
  </si>
  <si>
    <t>The Group borrowings as at 30 September 2009 are as follows:</t>
  </si>
  <si>
    <t>There was no material litigation case since the end of financial year 30 June 2009.</t>
  </si>
  <si>
    <t>Profit / (loss)  before tax</t>
  </si>
  <si>
    <t>Profit / (loss) for the period</t>
  </si>
  <si>
    <t>Loss / (gain) on disposal of investment properties</t>
  </si>
  <si>
    <t>Loss / (gain) on disposal of property, plant and equipment</t>
  </si>
  <si>
    <t>There were no material subsequent events to the end of the current quarter up to date of announcement that have not been reflected in the financial statements for the current quarter and financial year-to-date.</t>
  </si>
  <si>
    <t>As announced on 29 September 2009, the disposal of development land located at GRN 89403, Lot 62523, Mukim Bandar Sri Damansara, District of Petaling, State of Selangor, is completed.</t>
  </si>
  <si>
    <t>The basic earnings per share has been calculated based on consolidated loss after taxation and minority interest of RM 6,066,885 (FY 2008: loss RM 6,825,911) and on the weighted average number of shares in issue during the period of 46,259,800 (FY 2009: 46,259,800).</t>
  </si>
  <si>
    <t>The Group has not applied all the Amendments to FRSs, FRSs and IC Interpretations that have been issued by the Malaysian Accounting Standard Board but are not yet effective.</t>
  </si>
  <si>
    <r>
      <t>On 1 July 2009, the Group has adopted FRS 8 Operating Segments that replaced FRS 114</t>
    </r>
    <r>
      <rPr>
        <vertAlign val="subscript"/>
        <sz val="10"/>
        <rFont val="Times New Roman"/>
        <family val="1"/>
      </rPr>
      <t>2004</t>
    </r>
    <r>
      <rPr>
        <sz val="10"/>
        <rFont val="Times New Roman"/>
        <family val="1"/>
      </rPr>
      <t xml:space="preserve"> Segment reporting and requires a "management approach", under the segment information is presented on the same basis as that used for internal reporting purposes. The adoption of this standard only impacts the form and content of disclosures presented in the financial statement of the Group.</t>
    </r>
  </si>
  <si>
    <t>The Group recorded turnover of RM99.59 million and loss before tax of RM6.01 million for the current quarter as compared to RM103.28 million and RM8.29 million in the immediate preceding quarter.</t>
  </si>
  <si>
    <t>The Group secured a new residential building construction contract valued at RM194 million in October 2009. The business environment for the Group's activities remain challenging in 2010. The Group shall continue to seek new contracts and new investment opportunities to enhance its bottom-line financial performance and look forward to a better year.</t>
  </si>
  <si>
    <t xml:space="preserve">The Group's turnover for the current quarter was higher by 42.5% at RM99.59 million against the corresponding preceding period of RM69.89 million, contributed by higher level of construction activities. </t>
  </si>
  <si>
    <t>Despite recording a net loss before tax of RM6 million, the Group's construction activities recorded a net profit before tax of RM0.36 million. The loss before tax of RM6 million was due to loss on disposal of the Sri Damansara land as announced on 29 September 2009.</t>
  </si>
  <si>
    <t>On 10 July 2009, the Group entered a conditional Sale and Purchase Agreement and disposed its land located at Geran 46256, Lot 2041, in the Mukim Cheras, Daerah Ulu Langat, state of Selangor for a cash consideration of RM2.1 million, which was completed at the end of the quarter.</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</si>
</sst>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_(* #,##0.0_);_(* \(#,##0.0\);_(* &quot;-&quot;??_);_(@_)"/>
    <numFmt numFmtId="179" formatCode="_(* #,##0_);_(* \(#,##0\);_(* &quot;-&quot;??_);_(@_)"/>
    <numFmt numFmtId="180" formatCode="dd\ mmmm\ yyyy"/>
    <numFmt numFmtId="181" formatCode="&quot;Yes&quot;;&quot;Yes&quot;;&quot;No&quot;"/>
    <numFmt numFmtId="182" formatCode="&quot;True&quot;;&quot;True&quot;;&quot;False&quot;"/>
    <numFmt numFmtId="183" formatCode="&quot;On&quot;;&quot;On&quot;;&quot;Off&quot;"/>
    <numFmt numFmtId="184" formatCode="0.0%"/>
    <numFmt numFmtId="185" formatCode="0.0"/>
    <numFmt numFmtId="186" formatCode="#,##0.0_);[Red]\(#,##0.0\)"/>
    <numFmt numFmtId="187" formatCode="_(* #,##0.0_);_(* \(#,##0.0\);_(* &quot;-&quot;?_);_(@_)"/>
    <numFmt numFmtId="188" formatCode="0.0000000"/>
    <numFmt numFmtId="189" formatCode="0.000000"/>
    <numFmt numFmtId="190" formatCode="0.00000"/>
    <numFmt numFmtId="191" formatCode="0.0000"/>
    <numFmt numFmtId="192" formatCode="0.000"/>
    <numFmt numFmtId="193" formatCode="0.000000000"/>
    <numFmt numFmtId="194" formatCode="0.0000000000"/>
    <numFmt numFmtId="195" formatCode="0.00000000"/>
    <numFmt numFmtId="196" formatCode="0.000%"/>
    <numFmt numFmtId="197" formatCode="0.0000%"/>
    <numFmt numFmtId="198" formatCode="mm/dd/yy"/>
    <numFmt numFmtId="199" formatCode="_(* #,##0.0_);_(* \(#,##0.0\);_(* &quot;-&quot;_);_(@_)"/>
    <numFmt numFmtId="200" formatCode="_(* #,##0.00_);_(* \(#,##0.00\);_(* &quot;-&quot;_);_(@_)"/>
    <numFmt numFmtId="201" formatCode="_(* #,##0.000_);_(* \(#,##0.000\);_(* &quot;-&quot;???_);_(@_)"/>
    <numFmt numFmtId="202" formatCode="0.00_);\(0.00\)"/>
    <numFmt numFmtId="203" formatCode="dd/mm/yy"/>
  </numFmts>
  <fonts count="21">
    <font>
      <sz val="10"/>
      <name val="Arial"/>
      <family val="0"/>
    </font>
    <font>
      <sz val="10"/>
      <name val="Times New Roman"/>
      <family val="1"/>
    </font>
    <font>
      <sz val="9"/>
      <name val="Times New Roman"/>
      <family val="1"/>
    </font>
    <font>
      <b/>
      <sz val="10"/>
      <name val="Times New Roman"/>
      <family val="1"/>
    </font>
    <font>
      <b/>
      <sz val="14"/>
      <name val="Times New Roman"/>
      <family val="1"/>
    </font>
    <font>
      <b/>
      <sz val="11"/>
      <name val="Times New Roman"/>
      <family val="1"/>
    </font>
    <font>
      <sz val="8"/>
      <name val="Times New Roman"/>
      <family val="1"/>
    </font>
    <font>
      <b/>
      <sz val="9"/>
      <name val="Times New Roman"/>
      <family val="1"/>
    </font>
    <font>
      <sz val="8.5"/>
      <name val="Times New Roman"/>
      <family val="1"/>
    </font>
    <font>
      <sz val="9"/>
      <name val="Arial"/>
      <family val="0"/>
    </font>
    <font>
      <b/>
      <sz val="9"/>
      <name val="Arial"/>
      <family val="0"/>
    </font>
    <font>
      <i/>
      <sz val="9"/>
      <name val="Times New Roman"/>
      <family val="1"/>
    </font>
    <font>
      <b/>
      <sz val="8"/>
      <name val="Times New Roman"/>
      <family val="1"/>
    </font>
    <font>
      <u val="single"/>
      <sz val="9"/>
      <color indexed="12"/>
      <name val="Arial"/>
      <family val="0"/>
    </font>
    <font>
      <u val="single"/>
      <sz val="9"/>
      <color indexed="36"/>
      <name val="Arial"/>
      <family val="0"/>
    </font>
    <font>
      <b/>
      <u val="single"/>
      <sz val="10"/>
      <name val="Times New Roman"/>
      <family val="1"/>
    </font>
    <font>
      <u val="single"/>
      <sz val="9"/>
      <name val="Times New Roman"/>
      <family val="1"/>
    </font>
    <font>
      <b/>
      <sz val="10"/>
      <name val="Terminal"/>
      <family val="3"/>
    </font>
    <font>
      <u val="single"/>
      <sz val="10"/>
      <name val="Times New Roman"/>
      <family val="1"/>
    </font>
    <font>
      <sz val="10"/>
      <name val="Tahoma"/>
      <family val="2"/>
    </font>
    <font>
      <vertAlign val="subscript"/>
      <sz val="10"/>
      <name val="Times New Roman"/>
      <family val="1"/>
    </font>
  </fonts>
  <fills count="3">
    <fill>
      <patternFill/>
    </fill>
    <fill>
      <patternFill patternType="gray125"/>
    </fill>
    <fill>
      <patternFill patternType="solid">
        <fgColor indexed="9"/>
        <bgColor indexed="64"/>
      </patternFill>
    </fill>
  </fills>
  <borders count="8">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338">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3" fillId="0" borderId="0" xfId="0" applyFont="1" applyBorder="1" applyAlignment="1">
      <alignment/>
    </xf>
    <xf numFmtId="179" fontId="1" fillId="0" borderId="0" xfId="15" applyNumberFormat="1" applyFont="1" applyAlignment="1">
      <alignment/>
    </xf>
    <xf numFmtId="0" fontId="4" fillId="0" borderId="0" xfId="0" applyFont="1" applyBorder="1" applyAlignment="1">
      <alignment horizontal="center"/>
    </xf>
    <xf numFmtId="0" fontId="2" fillId="0" borderId="0" xfId="0" applyFont="1" applyBorder="1" applyAlignment="1">
      <alignment horizontal="center"/>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Border="1" applyAlignment="1">
      <alignment/>
    </xf>
    <xf numFmtId="0" fontId="3" fillId="0" borderId="0" xfId="0" applyFont="1" applyFill="1" applyAlignment="1">
      <alignment/>
    </xf>
    <xf numFmtId="0" fontId="1" fillId="0" borderId="0" xfId="0" applyFont="1" applyFill="1" applyAlignment="1">
      <alignment/>
    </xf>
    <xf numFmtId="179" fontId="1" fillId="0" borderId="0" xfId="15" applyNumberFormat="1" applyFont="1" applyFill="1" applyAlignment="1">
      <alignment/>
    </xf>
    <xf numFmtId="0" fontId="7" fillId="0" borderId="0" xfId="0" applyFont="1" applyAlignment="1">
      <alignment horizontal="center"/>
    </xf>
    <xf numFmtId="0" fontId="2" fillId="0" borderId="0" xfId="0" applyFont="1" applyAlignment="1">
      <alignment/>
    </xf>
    <xf numFmtId="0" fontId="7" fillId="0" borderId="0" xfId="0" applyFont="1" applyAlignment="1">
      <alignment horizontal="right" vertical="top" wrapText="1"/>
    </xf>
    <xf numFmtId="0" fontId="7" fillId="0" borderId="0" xfId="0" applyFont="1" applyAlignment="1">
      <alignment horizontal="right"/>
    </xf>
    <xf numFmtId="0" fontId="8" fillId="0" borderId="0" xfId="0" applyFont="1" applyAlignment="1">
      <alignment/>
    </xf>
    <xf numFmtId="0" fontId="2" fillId="0" borderId="0" xfId="0" applyFont="1" applyAlignment="1">
      <alignment vertical="center"/>
    </xf>
    <xf numFmtId="179" fontId="2" fillId="0" borderId="0" xfId="15" applyNumberFormat="1" applyFont="1" applyAlignment="1">
      <alignment/>
    </xf>
    <xf numFmtId="0" fontId="2" fillId="0" borderId="0" xfId="0" applyFont="1" applyAlignment="1">
      <alignment vertical="top"/>
    </xf>
    <xf numFmtId="0" fontId="9" fillId="0" borderId="0" xfId="0" applyFont="1" applyAlignment="1">
      <alignment/>
    </xf>
    <xf numFmtId="0" fontId="6" fillId="0" borderId="0" xfId="0" applyFont="1" applyBorder="1" applyAlignment="1">
      <alignment horizontal="center"/>
    </xf>
    <xf numFmtId="0" fontId="7" fillId="0" borderId="0" xfId="0" applyFont="1" applyAlignment="1">
      <alignment vertical="top" wrapText="1"/>
    </xf>
    <xf numFmtId="14" fontId="7" fillId="0" borderId="0" xfId="0" applyNumberFormat="1" applyFont="1" applyAlignment="1">
      <alignment horizontal="center"/>
    </xf>
    <xf numFmtId="0" fontId="7" fillId="0" borderId="0" xfId="0" applyFont="1" applyAlignment="1">
      <alignment/>
    </xf>
    <xf numFmtId="0" fontId="2" fillId="0" borderId="0" xfId="0" applyFont="1" applyBorder="1" applyAlignment="1">
      <alignment/>
    </xf>
    <xf numFmtId="0" fontId="12" fillId="0" borderId="0" xfId="0" applyFont="1" applyAlignment="1">
      <alignment horizontal="right"/>
    </xf>
    <xf numFmtId="0" fontId="1" fillId="0" borderId="0" xfId="0" applyFont="1" applyFill="1" applyBorder="1" applyAlignment="1">
      <alignment/>
    </xf>
    <xf numFmtId="0" fontId="7" fillId="0" borderId="0" xfId="0" applyFont="1" applyFill="1" applyAlignment="1">
      <alignment horizontal="right" vertical="top" wrapText="1"/>
    </xf>
    <xf numFmtId="14" fontId="7" fillId="0" borderId="0" xfId="0" applyNumberFormat="1" applyFont="1" applyFill="1" applyAlignment="1">
      <alignment horizontal="right"/>
    </xf>
    <xf numFmtId="0" fontId="7" fillId="0" borderId="0" xfId="0" applyFont="1" applyFill="1" applyAlignment="1">
      <alignment horizontal="right"/>
    </xf>
    <xf numFmtId="179" fontId="7" fillId="0" borderId="0" xfId="15" applyNumberFormat="1" applyFont="1" applyFill="1" applyAlignment="1">
      <alignment/>
    </xf>
    <xf numFmtId="0" fontId="2" fillId="0" borderId="0" xfId="0" applyFont="1" applyFill="1" applyAlignment="1">
      <alignment/>
    </xf>
    <xf numFmtId="0" fontId="1" fillId="0" borderId="0" xfId="0" applyFont="1" applyFill="1" applyBorder="1" applyAlignment="1">
      <alignment/>
    </xf>
    <xf numFmtId="0" fontId="12" fillId="0" borderId="0" xfId="0" applyFont="1" applyFill="1" applyAlignment="1">
      <alignment horizontal="right"/>
    </xf>
    <xf numFmtId="179" fontId="7" fillId="0" borderId="0" xfId="15" applyNumberFormat="1" applyFont="1"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right"/>
    </xf>
    <xf numFmtId="0" fontId="1" fillId="0" borderId="0" xfId="0" applyFont="1" applyFill="1" applyAlignment="1">
      <alignment/>
    </xf>
    <xf numFmtId="179" fontId="2" fillId="0" borderId="0" xfId="0" applyNumberFormat="1" applyFont="1" applyAlignment="1">
      <alignment/>
    </xf>
    <xf numFmtId="0" fontId="4" fillId="0" borderId="0" xfId="0" applyFont="1" applyFill="1" applyBorder="1" applyAlignment="1">
      <alignment horizontal="center"/>
    </xf>
    <xf numFmtId="0" fontId="2" fillId="0" borderId="0" xfId="0" applyFont="1" applyFill="1" applyBorder="1" applyAlignment="1">
      <alignment horizontal="center"/>
    </xf>
    <xf numFmtId="0" fontId="5" fillId="0" borderId="0" xfId="0" applyFont="1" applyFill="1" applyAlignment="1">
      <alignment/>
    </xf>
    <xf numFmtId="0" fontId="6" fillId="0" borderId="0" xfId="0" applyFont="1" applyFill="1" applyAlignment="1">
      <alignment/>
    </xf>
    <xf numFmtId="0" fontId="3" fillId="0" borderId="0" xfId="0" applyFont="1" applyFill="1" applyBorder="1" applyAlignment="1">
      <alignment/>
    </xf>
    <xf numFmtId="0" fontId="2" fillId="0" borderId="0" xfId="0" applyFont="1" applyBorder="1" applyAlignment="1">
      <alignment vertical="center"/>
    </xf>
    <xf numFmtId="0" fontId="3" fillId="0" borderId="0" xfId="0" applyNumberFormat="1" applyFont="1" applyAlignment="1">
      <alignment horizontal="left"/>
    </xf>
    <xf numFmtId="0" fontId="1" fillId="0" borderId="0" xfId="0" applyNumberFormat="1" applyFont="1" applyAlignment="1">
      <alignment horizontal="left"/>
    </xf>
    <xf numFmtId="179" fontId="2" fillId="0" borderId="0" xfId="15" applyNumberFormat="1" applyFont="1" applyFill="1" applyAlignment="1">
      <alignment/>
    </xf>
    <xf numFmtId="43" fontId="2" fillId="0" borderId="0" xfId="15" applyFont="1" applyFill="1" applyAlignment="1">
      <alignment/>
    </xf>
    <xf numFmtId="0" fontId="7" fillId="0" borderId="0" xfId="0" applyFont="1" applyAlignment="1">
      <alignment horizontal="left"/>
    </xf>
    <xf numFmtId="0" fontId="6" fillId="0" borderId="0" xfId="21">
      <alignment/>
      <protection/>
    </xf>
    <xf numFmtId="0" fontId="2" fillId="0" borderId="0" xfId="21" applyFont="1">
      <alignment/>
      <protection/>
    </xf>
    <xf numFmtId="0" fontId="7" fillId="0" borderId="0" xfId="0" applyFont="1" applyAlignment="1" quotePrefix="1">
      <alignment vertical="top" wrapText="1"/>
    </xf>
    <xf numFmtId="0" fontId="1" fillId="0" borderId="0" xfId="0" applyFont="1" applyFill="1" applyAlignment="1">
      <alignment wrapText="1"/>
    </xf>
    <xf numFmtId="0" fontId="1" fillId="0" borderId="0" xfId="0" applyNumberFormat="1" applyFont="1" applyAlignment="1">
      <alignment horizontal="left" wrapText="1"/>
    </xf>
    <xf numFmtId="0" fontId="2" fillId="0" borderId="0" xfId="0" applyFont="1" applyBorder="1" applyAlignment="1">
      <alignment wrapText="1"/>
    </xf>
    <xf numFmtId="0" fontId="7" fillId="0" borderId="0" xfId="0" applyNumberFormat="1" applyFont="1" applyAlignment="1">
      <alignment horizontal="left" vertical="center" wrapText="1"/>
    </xf>
    <xf numFmtId="0" fontId="10" fillId="0" borderId="0" xfId="0" applyFont="1" applyAlignment="1">
      <alignment vertical="center"/>
    </xf>
    <xf numFmtId="0" fontId="7" fillId="0" borderId="0" xfId="0" applyFont="1" applyAlignment="1">
      <alignment wrapText="1"/>
    </xf>
    <xf numFmtId="0" fontId="2" fillId="0" borderId="0" xfId="21" applyFont="1" applyAlignment="1">
      <alignment wrapText="1"/>
      <protection/>
    </xf>
    <xf numFmtId="179" fontId="3" fillId="0" borderId="0" xfId="15" applyNumberFormat="1" applyFont="1" applyFill="1" applyBorder="1" applyAlignment="1">
      <alignment horizontal="right"/>
    </xf>
    <xf numFmtId="0" fontId="3" fillId="0" borderId="0" xfId="0" applyFont="1" applyFill="1" applyAlignment="1">
      <alignment wrapText="1"/>
    </xf>
    <xf numFmtId="15" fontId="7" fillId="0" borderId="0" xfId="0" applyNumberFormat="1" applyFont="1" applyFill="1" applyAlignment="1" quotePrefix="1">
      <alignment horizontal="right"/>
    </xf>
    <xf numFmtId="14" fontId="7" fillId="0" borderId="0" xfId="0" applyNumberFormat="1" applyFont="1" applyAlignment="1" quotePrefix="1">
      <alignment horizontal="right"/>
    </xf>
    <xf numFmtId="0" fontId="15" fillId="0" borderId="0" xfId="0" applyFont="1" applyFill="1" applyBorder="1" applyAlignment="1">
      <alignment horizontal="left"/>
    </xf>
    <xf numFmtId="179" fontId="1" fillId="0" borderId="0" xfId="15" applyNumberFormat="1" applyFont="1" applyFill="1" applyBorder="1" applyAlignment="1">
      <alignment horizontal="right"/>
    </xf>
    <xf numFmtId="0" fontId="1" fillId="0" borderId="0" xfId="0" applyFont="1" applyFill="1" applyBorder="1" applyAlignment="1">
      <alignment horizontal="right"/>
    </xf>
    <xf numFmtId="14" fontId="7" fillId="0" borderId="0" xfId="0" applyNumberFormat="1" applyFont="1" applyFill="1" applyAlignment="1" quotePrefix="1">
      <alignment horizontal="right"/>
    </xf>
    <xf numFmtId="179" fontId="2" fillId="0" borderId="0" xfId="15" applyNumberFormat="1" applyFont="1" applyFill="1" applyBorder="1" applyAlignment="1">
      <alignment/>
    </xf>
    <xf numFmtId="179" fontId="2" fillId="0" borderId="0" xfId="15" applyNumberFormat="1" applyFont="1" applyAlignment="1">
      <alignment/>
    </xf>
    <xf numFmtId="14" fontId="7" fillId="0" borderId="0" xfId="0" applyNumberFormat="1" applyFont="1" applyFill="1" applyBorder="1" applyAlignment="1">
      <alignment horizontal="right"/>
    </xf>
    <xf numFmtId="0" fontId="7" fillId="0" borderId="0" xfId="0" applyFont="1" applyFill="1" applyBorder="1" applyAlignment="1">
      <alignment horizontal="right"/>
    </xf>
    <xf numFmtId="0" fontId="2" fillId="0" borderId="0" xfId="0" applyFont="1" applyAlignment="1">
      <alignment horizontal="left"/>
    </xf>
    <xf numFmtId="0" fontId="2" fillId="0" borderId="0" xfId="0" applyFont="1" applyAlignment="1">
      <alignment horizontal="left" indent="1"/>
    </xf>
    <xf numFmtId="0" fontId="6" fillId="0" borderId="0" xfId="21" applyBorder="1">
      <alignment/>
      <protection/>
    </xf>
    <xf numFmtId="0" fontId="11" fillId="0" borderId="0" xfId="0" applyFont="1" applyAlignment="1" quotePrefix="1">
      <alignment vertical="top" wrapText="1"/>
    </xf>
    <xf numFmtId="179" fontId="2" fillId="0" borderId="0" xfId="15" applyNumberFormat="1" applyFont="1" applyAlignment="1" applyProtection="1" quotePrefix="1">
      <alignment horizontal="left"/>
      <protection/>
    </xf>
    <xf numFmtId="179" fontId="2" fillId="0" borderId="0" xfId="15" applyNumberFormat="1" applyFont="1" applyAlignment="1" applyProtection="1">
      <alignment horizontal="left"/>
      <protection/>
    </xf>
    <xf numFmtId="43" fontId="2" fillId="0" borderId="0" xfId="0" applyNumberFormat="1" applyFont="1" applyAlignment="1">
      <alignment horizontal="left"/>
    </xf>
    <xf numFmtId="179" fontId="2" fillId="0" borderId="0" xfId="15" applyNumberFormat="1" applyFont="1" applyAlignment="1" quotePrefix="1">
      <alignment horizontal="left"/>
    </xf>
    <xf numFmtId="0" fontId="16" fillId="0" borderId="0" xfId="0" applyFont="1" applyAlignment="1">
      <alignment/>
    </xf>
    <xf numFmtId="0" fontId="6" fillId="0" borderId="0" xfId="21" applyFont="1">
      <alignment/>
      <protection/>
    </xf>
    <xf numFmtId="43" fontId="3" fillId="0" borderId="0" xfId="0" applyNumberFormat="1" applyFont="1" applyFill="1" applyBorder="1" applyAlignment="1">
      <alignment horizontal="right"/>
    </xf>
    <xf numFmtId="43" fontId="3" fillId="0" borderId="0" xfId="15" applyNumberFormat="1" applyFont="1" applyFill="1" applyBorder="1" applyAlignment="1">
      <alignment horizontal="right"/>
    </xf>
    <xf numFmtId="0" fontId="2" fillId="0" borderId="0" xfId="0" applyFont="1" applyBorder="1" applyAlignment="1">
      <alignment/>
    </xf>
    <xf numFmtId="0" fontId="2" fillId="0" borderId="0" xfId="0" applyNumberFormat="1" applyFont="1" applyAlignment="1">
      <alignment horizontal="left"/>
    </xf>
    <xf numFmtId="0" fontId="7" fillId="0" borderId="0" xfId="0" applyNumberFormat="1" applyFont="1" applyAlignment="1">
      <alignment horizontal="left" wrapText="1"/>
    </xf>
    <xf numFmtId="0" fontId="10" fillId="0" borderId="0" xfId="0" applyFont="1" applyAlignment="1">
      <alignment/>
    </xf>
    <xf numFmtId="0" fontId="2" fillId="0" borderId="0" xfId="0" applyFont="1" applyAlignment="1">
      <alignment/>
    </xf>
    <xf numFmtId="0" fontId="2" fillId="0" borderId="0" xfId="0" applyFont="1" applyAlignment="1">
      <alignment horizontal="left" wrapText="1"/>
    </xf>
    <xf numFmtId="179" fontId="7" fillId="0" borderId="0" xfId="15" applyNumberFormat="1" applyFont="1" applyFill="1" applyAlignment="1">
      <alignment/>
    </xf>
    <xf numFmtId="0" fontId="2" fillId="0" borderId="0" xfId="0" applyFont="1" applyFill="1" applyAlignment="1">
      <alignment horizontal="left" wrapText="1" indent="1"/>
    </xf>
    <xf numFmtId="0" fontId="2" fillId="0" borderId="0" xfId="0" applyFont="1" applyFill="1" applyAlignment="1">
      <alignment wrapText="1"/>
    </xf>
    <xf numFmtId="179" fontId="2" fillId="0" borderId="0" xfId="15" applyNumberFormat="1" applyFont="1" applyFill="1" applyAlignment="1">
      <alignment/>
    </xf>
    <xf numFmtId="43" fontId="7" fillId="0" borderId="0" xfId="15" applyFont="1" applyFill="1" applyAlignment="1">
      <alignment horizontal="right"/>
    </xf>
    <xf numFmtId="41" fontId="1" fillId="0" borderId="0" xfId="0" applyNumberFormat="1" applyFont="1" applyFill="1" applyAlignment="1">
      <alignment/>
    </xf>
    <xf numFmtId="41" fontId="3" fillId="0" borderId="0" xfId="0" applyNumberFormat="1" applyFont="1" applyFill="1" applyBorder="1" applyAlignment="1">
      <alignment horizontal="right"/>
    </xf>
    <xf numFmtId="41" fontId="7" fillId="0" borderId="0" xfId="0" applyNumberFormat="1" applyFont="1" applyFill="1" applyAlignment="1">
      <alignment horizontal="right"/>
    </xf>
    <xf numFmtId="41" fontId="2" fillId="0" borderId="0" xfId="15" applyNumberFormat="1" applyFont="1" applyFill="1" applyAlignment="1">
      <alignment/>
    </xf>
    <xf numFmtId="41" fontId="2" fillId="0" borderId="1" xfId="15" applyNumberFormat="1" applyFont="1" applyFill="1" applyBorder="1" applyAlignment="1">
      <alignment/>
    </xf>
    <xf numFmtId="41" fontId="2" fillId="0" borderId="0" xfId="15" applyNumberFormat="1" applyFont="1" applyFill="1" applyBorder="1" applyAlignment="1">
      <alignment/>
    </xf>
    <xf numFmtId="41" fontId="2" fillId="0" borderId="2" xfId="15" applyNumberFormat="1" applyFont="1" applyFill="1" applyBorder="1" applyAlignment="1">
      <alignment/>
    </xf>
    <xf numFmtId="41" fontId="2" fillId="0" borderId="3" xfId="15" applyNumberFormat="1" applyFont="1" applyFill="1" applyBorder="1" applyAlignment="1">
      <alignment/>
    </xf>
    <xf numFmtId="41" fontId="7" fillId="0" borderId="0" xfId="15" applyNumberFormat="1" applyFont="1" applyFill="1" applyBorder="1" applyAlignment="1">
      <alignment/>
    </xf>
    <xf numFmtId="41" fontId="2" fillId="0" borderId="4" xfId="15" applyNumberFormat="1" applyFont="1" applyFill="1" applyBorder="1" applyAlignment="1">
      <alignment/>
    </xf>
    <xf numFmtId="41" fontId="1" fillId="0" borderId="0" xfId="0" applyNumberFormat="1" applyFont="1" applyAlignment="1">
      <alignment/>
    </xf>
    <xf numFmtId="41" fontId="1" fillId="0" borderId="0" xfId="0" applyNumberFormat="1" applyFont="1" applyBorder="1" applyAlignment="1">
      <alignment/>
    </xf>
    <xf numFmtId="41" fontId="7" fillId="0" borderId="0" xfId="15" applyNumberFormat="1" applyFont="1" applyFill="1" applyAlignment="1">
      <alignment/>
    </xf>
    <xf numFmtId="41" fontId="7" fillId="0" borderId="1" xfId="15" applyNumberFormat="1" applyFont="1" applyFill="1" applyBorder="1" applyAlignment="1">
      <alignment/>
    </xf>
    <xf numFmtId="41" fontId="7" fillId="0" borderId="3" xfId="15" applyNumberFormat="1" applyFont="1" applyFill="1" applyBorder="1" applyAlignment="1">
      <alignment/>
    </xf>
    <xf numFmtId="41" fontId="7" fillId="0" borderId="4" xfId="15" applyNumberFormat="1" applyFont="1" applyFill="1" applyBorder="1" applyAlignment="1">
      <alignment/>
    </xf>
    <xf numFmtId="41" fontId="3" fillId="0" borderId="0" xfId="15" applyNumberFormat="1" applyFont="1" applyFill="1" applyBorder="1" applyAlignment="1">
      <alignment horizontal="right"/>
    </xf>
    <xf numFmtId="41" fontId="3" fillId="0" borderId="4" xfId="15" applyNumberFormat="1" applyFont="1" applyFill="1" applyBorder="1" applyAlignment="1">
      <alignment/>
    </xf>
    <xf numFmtId="41" fontId="3" fillId="0" borderId="4" xfId="15" applyNumberFormat="1" applyFont="1" applyFill="1" applyBorder="1" applyAlignment="1">
      <alignment horizontal="right"/>
    </xf>
    <xf numFmtId="41" fontId="3" fillId="0" borderId="2" xfId="15" applyNumberFormat="1" applyFont="1" applyFill="1" applyBorder="1" applyAlignment="1">
      <alignment horizontal="right"/>
    </xf>
    <xf numFmtId="41" fontId="3" fillId="0" borderId="0" xfId="15" applyNumberFormat="1" applyFont="1" applyFill="1" applyAlignment="1">
      <alignment/>
    </xf>
    <xf numFmtId="41" fontId="3" fillId="0" borderId="0" xfId="0" applyNumberFormat="1" applyFont="1" applyFill="1" applyAlignment="1">
      <alignment wrapText="1"/>
    </xf>
    <xf numFmtId="41" fontId="3" fillId="0" borderId="0" xfId="15" applyNumberFormat="1" applyFont="1" applyFill="1" applyAlignment="1">
      <alignment wrapText="1"/>
    </xf>
    <xf numFmtId="41" fontId="3" fillId="0" borderId="4" xfId="15" applyNumberFormat="1" applyFont="1" applyFill="1" applyBorder="1" applyAlignment="1">
      <alignment wrapText="1"/>
    </xf>
    <xf numFmtId="41" fontId="3" fillId="0" borderId="0" xfId="0" applyNumberFormat="1" applyFont="1" applyFill="1" applyAlignment="1">
      <alignment/>
    </xf>
    <xf numFmtId="41" fontId="3" fillId="0" borderId="0" xfId="0" applyNumberFormat="1" applyFont="1" applyFill="1" applyBorder="1" applyAlignment="1">
      <alignment/>
    </xf>
    <xf numFmtId="41" fontId="3" fillId="0" borderId="4" xfId="0" applyNumberFormat="1" applyFont="1" applyFill="1" applyBorder="1" applyAlignment="1">
      <alignment/>
    </xf>
    <xf numFmtId="41" fontId="3" fillId="0" borderId="3" xfId="0" applyNumberFormat="1" applyFont="1" applyFill="1" applyBorder="1" applyAlignment="1">
      <alignment/>
    </xf>
    <xf numFmtId="0" fontId="1" fillId="0" borderId="0" xfId="0" applyFont="1" applyFill="1" applyAlignment="1">
      <alignment horizontal="justify"/>
    </xf>
    <xf numFmtId="41" fontId="2" fillId="0" borderId="0" xfId="15" applyNumberFormat="1" applyFont="1" applyAlignment="1">
      <alignment/>
    </xf>
    <xf numFmtId="41" fontId="2" fillId="0" borderId="0" xfId="15" applyNumberFormat="1" applyFont="1" applyAlignment="1">
      <alignment/>
    </xf>
    <xf numFmtId="41" fontId="2" fillId="0" borderId="0" xfId="15" applyNumberFormat="1" applyFont="1" applyBorder="1" applyAlignment="1">
      <alignment/>
    </xf>
    <xf numFmtId="41" fontId="7" fillId="0" borderId="0" xfId="15" applyNumberFormat="1" applyFont="1" applyFill="1" applyBorder="1" applyAlignment="1">
      <alignment vertical="center"/>
    </xf>
    <xf numFmtId="41" fontId="2" fillId="0" borderId="0" xfId="15" applyNumberFormat="1" applyFont="1" applyBorder="1" applyAlignment="1">
      <alignment/>
    </xf>
    <xf numFmtId="41" fontId="7" fillId="0" borderId="4" xfId="15" applyNumberFormat="1" applyFont="1" applyFill="1" applyBorder="1" applyAlignment="1">
      <alignment vertical="center"/>
    </xf>
    <xf numFmtId="41" fontId="7" fillId="0" borderId="0" xfId="15" applyNumberFormat="1" applyFont="1" applyFill="1" applyBorder="1" applyAlignment="1">
      <alignment/>
    </xf>
    <xf numFmtId="41" fontId="7" fillId="0" borderId="4" xfId="15" applyNumberFormat="1" applyFont="1" applyFill="1" applyBorder="1" applyAlignment="1">
      <alignment/>
    </xf>
    <xf numFmtId="41" fontId="7" fillId="0" borderId="3" xfId="15" applyNumberFormat="1" applyFont="1" applyFill="1" applyBorder="1" applyAlignment="1">
      <alignment/>
    </xf>
    <xf numFmtId="41" fontId="7" fillId="0" borderId="3" xfId="15" applyNumberFormat="1" applyFont="1" applyFill="1" applyBorder="1" applyAlignment="1">
      <alignment vertical="center"/>
    </xf>
    <xf numFmtId="41" fontId="2" fillId="0" borderId="0" xfId="15" applyNumberFormat="1" applyFont="1" applyAlignment="1">
      <alignment vertical="center"/>
    </xf>
    <xf numFmtId="41" fontId="7" fillId="0" borderId="5" xfId="15" applyNumberFormat="1" applyFont="1" applyFill="1" applyBorder="1" applyAlignment="1">
      <alignment/>
    </xf>
    <xf numFmtId="41" fontId="2" fillId="0" borderId="5" xfId="15" applyNumberFormat="1" applyFont="1" applyFill="1" applyBorder="1" applyAlignment="1">
      <alignment/>
    </xf>
    <xf numFmtId="41" fontId="7" fillId="0" borderId="6" xfId="15" applyNumberFormat="1" applyFont="1" applyFill="1" applyBorder="1" applyAlignment="1">
      <alignment/>
    </xf>
    <xf numFmtId="41" fontId="2" fillId="0" borderId="6" xfId="15" applyNumberFormat="1" applyFont="1" applyFill="1" applyBorder="1" applyAlignment="1">
      <alignment/>
    </xf>
    <xf numFmtId="41" fontId="7" fillId="0" borderId="7" xfId="15" applyNumberFormat="1" applyFont="1" applyFill="1" applyBorder="1" applyAlignment="1">
      <alignment/>
    </xf>
    <xf numFmtId="41" fontId="2" fillId="0" borderId="7" xfId="15" applyNumberFormat="1" applyFont="1" applyFill="1" applyBorder="1" applyAlignment="1">
      <alignment/>
    </xf>
    <xf numFmtId="0" fontId="3" fillId="0" borderId="0" xfId="0" applyFont="1" applyAlignment="1">
      <alignment/>
    </xf>
    <xf numFmtId="0" fontId="3" fillId="0" borderId="0" xfId="0" applyFont="1" applyFill="1" applyAlignment="1">
      <alignment/>
    </xf>
    <xf numFmtId="0" fontId="3" fillId="0" borderId="0" xfId="0" applyFont="1" applyFill="1" applyAlignment="1">
      <alignment horizontal="justify" wrapText="1"/>
    </xf>
    <xf numFmtId="0" fontId="1" fillId="0" borderId="0" xfId="0" applyFont="1" applyFill="1" applyAlignment="1">
      <alignment horizontal="justify" wrapText="1"/>
    </xf>
    <xf numFmtId="0" fontId="0" fillId="0" borderId="0" xfId="0" applyFont="1" applyAlignment="1">
      <alignment horizontal="justify" wrapText="1"/>
    </xf>
    <xf numFmtId="0" fontId="17" fillId="0" borderId="0" xfId="0" applyFont="1" applyAlignment="1">
      <alignment/>
    </xf>
    <xf numFmtId="0" fontId="4" fillId="2" borderId="0" xfId="0" applyFont="1" applyFill="1" applyBorder="1" applyAlignment="1">
      <alignment horizontal="center"/>
    </xf>
    <xf numFmtId="0" fontId="1" fillId="2" borderId="0" xfId="0" applyFont="1" applyFill="1" applyBorder="1" applyAlignment="1">
      <alignment/>
    </xf>
    <xf numFmtId="0" fontId="2" fillId="2" borderId="0" xfId="0" applyFont="1" applyFill="1" applyBorder="1" applyAlignment="1">
      <alignment horizontal="center"/>
    </xf>
    <xf numFmtId="0" fontId="3" fillId="2" borderId="0" xfId="0" applyFont="1" applyFill="1" applyBorder="1" applyAlignment="1">
      <alignment/>
    </xf>
    <xf numFmtId="41" fontId="7" fillId="2" borderId="0" xfId="15" applyNumberFormat="1" applyFont="1" applyFill="1" applyBorder="1" applyAlignment="1">
      <alignment vertical="center"/>
    </xf>
    <xf numFmtId="41" fontId="2" fillId="2" borderId="0" xfId="15" applyNumberFormat="1" applyFont="1" applyFill="1" applyBorder="1" applyAlignment="1">
      <alignment vertical="center"/>
    </xf>
    <xf numFmtId="41" fontId="2" fillId="2" borderId="0" xfId="15" applyNumberFormat="1" applyFont="1" applyFill="1" applyBorder="1" applyAlignment="1">
      <alignment/>
    </xf>
    <xf numFmtId="41" fontId="7" fillId="2" borderId="0" xfId="15" applyNumberFormat="1" applyFont="1" applyFill="1" applyBorder="1" applyAlignment="1">
      <alignment/>
    </xf>
    <xf numFmtId="41" fontId="2" fillId="2" borderId="0" xfId="15" applyNumberFormat="1" applyFont="1" applyFill="1" applyBorder="1" applyAlignment="1">
      <alignment/>
    </xf>
    <xf numFmtId="41" fontId="2" fillId="2" borderId="0" xfId="15" applyNumberFormat="1" applyFont="1" applyFill="1" applyBorder="1" applyAlignment="1">
      <alignment wrapText="1"/>
    </xf>
    <xf numFmtId="41" fontId="7" fillId="2" borderId="0" xfId="15" applyNumberFormat="1" applyFont="1" applyFill="1" applyBorder="1" applyAlignment="1">
      <alignment/>
    </xf>
    <xf numFmtId="179" fontId="7" fillId="2" borderId="0" xfId="15" applyNumberFormat="1" applyFont="1" applyFill="1" applyBorder="1" applyAlignment="1">
      <alignment/>
    </xf>
    <xf numFmtId="0" fontId="1" fillId="2" borderId="0" xfId="0" applyFont="1" applyFill="1" applyBorder="1" applyAlignment="1">
      <alignment/>
    </xf>
    <xf numFmtId="41" fontId="1" fillId="2" borderId="0" xfId="0" applyNumberFormat="1" applyFont="1" applyFill="1" applyBorder="1" applyAlignment="1">
      <alignment/>
    </xf>
    <xf numFmtId="41" fontId="2" fillId="0" borderId="0" xfId="0" applyNumberFormat="1" applyFont="1" applyAlignment="1">
      <alignment/>
    </xf>
    <xf numFmtId="41" fontId="6" fillId="0" borderId="0" xfId="21" applyNumberFormat="1" applyFont="1">
      <alignment/>
      <protection/>
    </xf>
    <xf numFmtId="15" fontId="1" fillId="0" borderId="0" xfId="0" applyNumberFormat="1" applyFont="1" applyAlignment="1" quotePrefix="1">
      <alignment/>
    </xf>
    <xf numFmtId="15" fontId="6" fillId="0" borderId="0" xfId="21" applyNumberFormat="1" applyFont="1" quotePrefix="1">
      <alignment/>
      <protection/>
    </xf>
    <xf numFmtId="0" fontId="1" fillId="2" borderId="0" xfId="0" applyFont="1" applyFill="1" applyAlignment="1">
      <alignment/>
    </xf>
    <xf numFmtId="0" fontId="7" fillId="2" borderId="0" xfId="0" applyFont="1" applyFill="1" applyAlignment="1">
      <alignment horizontal="right" vertical="top" wrapText="1"/>
    </xf>
    <xf numFmtId="14" fontId="7" fillId="2" borderId="0" xfId="0" applyNumberFormat="1" applyFont="1" applyFill="1" applyAlignment="1">
      <alignment horizontal="right"/>
    </xf>
    <xf numFmtId="0" fontId="7" fillId="2" borderId="0" xfId="0" applyFont="1" applyFill="1" applyAlignment="1">
      <alignment horizontal="right"/>
    </xf>
    <xf numFmtId="0" fontId="12" fillId="2" borderId="0" xfId="0" applyFont="1" applyFill="1" applyAlignment="1">
      <alignment horizontal="right"/>
    </xf>
    <xf numFmtId="0" fontId="2" fillId="2" borderId="0" xfId="0" applyFont="1" applyFill="1" applyAlignment="1">
      <alignment/>
    </xf>
    <xf numFmtId="41" fontId="7" fillId="2" borderId="0" xfId="15" applyNumberFormat="1" applyFont="1" applyFill="1" applyAlignment="1">
      <alignment/>
    </xf>
    <xf numFmtId="41" fontId="7" fillId="2" borderId="4" xfId="15" applyNumberFormat="1" applyFont="1" applyFill="1" applyBorder="1" applyAlignment="1">
      <alignment/>
    </xf>
    <xf numFmtId="41" fontId="7" fillId="2" borderId="5" xfId="15" applyNumberFormat="1" applyFont="1" applyFill="1" applyBorder="1" applyAlignment="1">
      <alignment/>
    </xf>
    <xf numFmtId="41" fontId="7" fillId="2" borderId="6" xfId="15" applyNumberFormat="1" applyFont="1" applyFill="1" applyBorder="1" applyAlignment="1">
      <alignment/>
    </xf>
    <xf numFmtId="41" fontId="7" fillId="2" borderId="7" xfId="15" applyNumberFormat="1" applyFont="1" applyFill="1" applyBorder="1" applyAlignment="1">
      <alignment/>
    </xf>
    <xf numFmtId="41" fontId="7" fillId="2" borderId="3" xfId="15" applyNumberFormat="1" applyFont="1" applyFill="1" applyBorder="1" applyAlignment="1">
      <alignment/>
    </xf>
    <xf numFmtId="179" fontId="7" fillId="2" borderId="0" xfId="15" applyNumberFormat="1" applyFont="1" applyFill="1" applyAlignment="1">
      <alignment/>
    </xf>
    <xf numFmtId="179" fontId="1" fillId="2" borderId="0" xfId="15" applyNumberFormat="1" applyFont="1" applyFill="1" applyAlignment="1">
      <alignment/>
    </xf>
    <xf numFmtId="41" fontId="7" fillId="2" borderId="4" xfId="15" applyNumberFormat="1" applyFont="1" applyFill="1" applyBorder="1" applyAlignment="1">
      <alignment vertical="center"/>
    </xf>
    <xf numFmtId="41" fontId="7" fillId="2" borderId="4" xfId="15" applyNumberFormat="1" applyFont="1" applyFill="1" applyBorder="1" applyAlignment="1">
      <alignment/>
    </xf>
    <xf numFmtId="41" fontId="7" fillId="2" borderId="3" xfId="15" applyNumberFormat="1" applyFont="1" applyFill="1" applyBorder="1" applyAlignment="1">
      <alignment/>
    </xf>
    <xf numFmtId="41" fontId="7" fillId="2" borderId="3" xfId="15" applyNumberFormat="1" applyFont="1" applyFill="1" applyBorder="1" applyAlignment="1">
      <alignment vertical="center"/>
    </xf>
    <xf numFmtId="179" fontId="7" fillId="2" borderId="0" xfId="15" applyNumberFormat="1" applyFont="1" applyFill="1" applyAlignment="1">
      <alignment/>
    </xf>
    <xf numFmtId="43" fontId="7" fillId="2" borderId="0" xfId="15" applyFont="1" applyFill="1" applyAlignment="1">
      <alignment/>
    </xf>
    <xf numFmtId="43" fontId="7" fillId="2" borderId="0" xfId="15" applyFont="1" applyFill="1" applyAlignment="1">
      <alignment horizontal="right"/>
    </xf>
    <xf numFmtId="0" fontId="3" fillId="2" borderId="0" xfId="0" applyFont="1" applyFill="1" applyAlignment="1">
      <alignment/>
    </xf>
    <xf numFmtId="41" fontId="1" fillId="2" borderId="0" xfId="0" applyNumberFormat="1" applyFont="1" applyFill="1" applyAlignment="1">
      <alignment/>
    </xf>
    <xf numFmtId="41" fontId="3" fillId="2" borderId="0" xfId="0" applyNumberFormat="1" applyFont="1" applyFill="1" applyBorder="1" applyAlignment="1">
      <alignment horizontal="right"/>
    </xf>
    <xf numFmtId="41" fontId="2" fillId="2" borderId="0" xfId="15" applyNumberFormat="1" applyFont="1" applyFill="1" applyAlignment="1">
      <alignment/>
    </xf>
    <xf numFmtId="41" fontId="3" fillId="2" borderId="0" xfId="15" applyNumberFormat="1" applyFont="1" applyFill="1" applyBorder="1" applyAlignment="1">
      <alignment horizontal="right"/>
    </xf>
    <xf numFmtId="41" fontId="3" fillId="2" borderId="0" xfId="0" applyNumberFormat="1" applyFont="1" applyFill="1" applyAlignment="1">
      <alignment wrapText="1"/>
    </xf>
    <xf numFmtId="41" fontId="3" fillId="2" borderId="0" xfId="15" applyNumberFormat="1" applyFont="1" applyFill="1" applyAlignment="1">
      <alignment wrapText="1"/>
    </xf>
    <xf numFmtId="0" fontId="1" fillId="2" borderId="0" xfId="0" applyFont="1" applyFill="1" applyAlignment="1">
      <alignment horizontal="justify" vertical="top"/>
    </xf>
    <xf numFmtId="43" fontId="2" fillId="0" borderId="0" xfId="0" applyNumberFormat="1" applyFont="1" applyAlignment="1">
      <alignment/>
    </xf>
    <xf numFmtId="41" fontId="2" fillId="0" borderId="0" xfId="0" applyNumberFormat="1" applyFont="1" applyBorder="1" applyAlignment="1">
      <alignment/>
    </xf>
    <xf numFmtId="43" fontId="2" fillId="0" borderId="0" xfId="0" applyNumberFormat="1" applyFont="1" applyBorder="1" applyAlignment="1">
      <alignment/>
    </xf>
    <xf numFmtId="0" fontId="5" fillId="2" borderId="0" xfId="0" applyFont="1" applyFill="1" applyAlignment="1">
      <alignment/>
    </xf>
    <xf numFmtId="0" fontId="6" fillId="2" borderId="0" xfId="0" applyFont="1" applyFill="1" applyAlignment="1">
      <alignment/>
    </xf>
    <xf numFmtId="0" fontId="3" fillId="2" borderId="0" xfId="0" applyFont="1" applyFill="1" applyBorder="1" applyAlignment="1">
      <alignment/>
    </xf>
    <xf numFmtId="0" fontId="3" fillId="2" borderId="0" xfId="0" applyFont="1" applyFill="1" applyAlignment="1">
      <alignment vertical="top"/>
    </xf>
    <xf numFmtId="0" fontId="1" fillId="2" borderId="0" xfId="0" applyFont="1" applyFill="1" applyAlignment="1">
      <alignment horizontal="justify"/>
    </xf>
    <xf numFmtId="0" fontId="1" fillId="2" borderId="0" xfId="0" applyFont="1" applyFill="1" applyBorder="1" applyAlignment="1">
      <alignment horizontal="justify"/>
    </xf>
    <xf numFmtId="0" fontId="3" fillId="2" borderId="0" xfId="0" applyFont="1" applyFill="1" applyBorder="1" applyAlignment="1">
      <alignment horizontal="right"/>
    </xf>
    <xf numFmtId="0" fontId="3" fillId="2" borderId="0" xfId="0" applyFont="1" applyFill="1" applyBorder="1" applyAlignment="1">
      <alignment horizontal="right" vertical="justify"/>
    </xf>
    <xf numFmtId="14" fontId="3" fillId="2" borderId="0" xfId="0" applyNumberFormat="1" applyFont="1" applyFill="1" applyBorder="1" applyAlignment="1">
      <alignment horizontal="right"/>
    </xf>
    <xf numFmtId="0" fontId="18" fillId="2" borderId="0" xfId="0" applyFont="1" applyFill="1" applyAlignment="1">
      <alignment/>
    </xf>
    <xf numFmtId="41" fontId="1" fillId="2" borderId="4" xfId="0" applyNumberFormat="1" applyFont="1" applyFill="1" applyBorder="1" applyAlignment="1">
      <alignment/>
    </xf>
    <xf numFmtId="41" fontId="1" fillId="2" borderId="3" xfId="0" applyNumberFormat="1" applyFont="1" applyFill="1" applyBorder="1" applyAlignment="1">
      <alignment/>
    </xf>
    <xf numFmtId="15" fontId="1" fillId="2" borderId="0" xfId="0" applyNumberFormat="1" applyFont="1" applyFill="1" applyAlignment="1" quotePrefix="1">
      <alignment/>
    </xf>
    <xf numFmtId="41" fontId="7" fillId="2" borderId="4" xfId="15" applyNumberFormat="1" applyFont="1" applyFill="1" applyBorder="1" applyAlignment="1">
      <alignment wrapText="1"/>
    </xf>
    <xf numFmtId="41" fontId="2" fillId="2" borderId="4" xfId="15" applyNumberFormat="1" applyFont="1" applyFill="1" applyBorder="1" applyAlignment="1">
      <alignment/>
    </xf>
    <xf numFmtId="41" fontId="2" fillId="2" borderId="0" xfId="15" applyNumberFormat="1" applyFont="1" applyFill="1" applyAlignment="1">
      <alignment wrapText="1"/>
    </xf>
    <xf numFmtId="0" fontId="6" fillId="2" borderId="0" xfId="21" applyFont="1" applyFill="1">
      <alignment/>
      <protection/>
    </xf>
    <xf numFmtId="0" fontId="2" fillId="2" borderId="0" xfId="21" applyFont="1" applyFill="1">
      <alignment/>
      <protection/>
    </xf>
    <xf numFmtId="41" fontId="2" fillId="2" borderId="0" xfId="15" applyNumberFormat="1" applyFont="1" applyFill="1" applyAlignment="1">
      <alignment/>
    </xf>
    <xf numFmtId="41" fontId="2" fillId="2" borderId="3" xfId="15" applyNumberFormat="1" applyFont="1" applyFill="1" applyBorder="1" applyAlignment="1">
      <alignment/>
    </xf>
    <xf numFmtId="179" fontId="6" fillId="2" borderId="0" xfId="21" applyNumberFormat="1" applyFont="1" applyFill="1">
      <alignment/>
      <protection/>
    </xf>
    <xf numFmtId="0" fontId="6" fillId="2" borderId="0" xfId="21" applyFill="1">
      <alignment/>
      <protection/>
    </xf>
    <xf numFmtId="41" fontId="6" fillId="2" borderId="0" xfId="21" applyNumberFormat="1" applyFill="1">
      <alignment/>
      <protection/>
    </xf>
    <xf numFmtId="41" fontId="1" fillId="2" borderId="0" xfId="0" applyNumberFormat="1" applyFont="1" applyFill="1" applyAlignment="1">
      <alignment horizontal="right" vertical="top"/>
    </xf>
    <xf numFmtId="41" fontId="1" fillId="2" borderId="3" xfId="0" applyNumberFormat="1" applyFont="1" applyFill="1" applyBorder="1" applyAlignment="1">
      <alignment horizontal="right" vertical="top"/>
    </xf>
    <xf numFmtId="0" fontId="3" fillId="2" borderId="0" xfId="0" applyFont="1" applyFill="1" applyAlignment="1">
      <alignment horizontal="justify" vertical="top"/>
    </xf>
    <xf numFmtId="41" fontId="2" fillId="2" borderId="4" xfId="15" applyNumberFormat="1" applyFont="1" applyFill="1" applyBorder="1" applyAlignment="1">
      <alignment vertical="center"/>
    </xf>
    <xf numFmtId="41" fontId="2" fillId="2" borderId="4" xfId="15" applyNumberFormat="1" applyFont="1" applyFill="1" applyBorder="1" applyAlignment="1">
      <alignment wrapText="1"/>
    </xf>
    <xf numFmtId="41" fontId="2" fillId="2" borderId="3" xfId="15" applyNumberFormat="1" applyFont="1" applyFill="1" applyBorder="1" applyAlignment="1">
      <alignment/>
    </xf>
    <xf numFmtId="41" fontId="2" fillId="2" borderId="3" xfId="15" applyNumberFormat="1" applyFont="1" applyFill="1" applyBorder="1" applyAlignment="1">
      <alignment vertical="center"/>
    </xf>
    <xf numFmtId="179" fontId="2" fillId="2" borderId="0" xfId="15" applyNumberFormat="1" applyFont="1" applyFill="1" applyAlignment="1">
      <alignment/>
    </xf>
    <xf numFmtId="179" fontId="2" fillId="2" borderId="0" xfId="15" applyNumberFormat="1" applyFont="1" applyFill="1" applyAlignment="1">
      <alignment/>
    </xf>
    <xf numFmtId="43" fontId="2" fillId="2" borderId="0" xfId="15" applyFont="1" applyFill="1" applyAlignment="1">
      <alignment/>
    </xf>
    <xf numFmtId="43" fontId="2" fillId="2" borderId="0" xfId="15" applyFont="1" applyFill="1" applyAlignment="1">
      <alignment horizontal="right"/>
    </xf>
    <xf numFmtId="15" fontId="7" fillId="2" borderId="0" xfId="0" applyNumberFormat="1" applyFont="1" applyFill="1" applyAlignment="1" quotePrefix="1">
      <alignment horizontal="right"/>
    </xf>
    <xf numFmtId="41" fontId="2" fillId="0" borderId="0" xfId="0" applyNumberFormat="1" applyFont="1" applyAlignment="1">
      <alignment/>
    </xf>
    <xf numFmtId="0" fontId="18" fillId="2" borderId="0" xfId="0" applyFont="1" applyFill="1" applyBorder="1" applyAlignment="1" quotePrefix="1">
      <alignment horizontal="left"/>
    </xf>
    <xf numFmtId="41" fontId="1" fillId="2" borderId="0" xfId="0" applyNumberFormat="1" applyFont="1" applyFill="1" applyBorder="1" applyAlignment="1">
      <alignment horizontal="right"/>
    </xf>
    <xf numFmtId="0" fontId="1" fillId="2" borderId="0" xfId="0" applyFont="1" applyFill="1" applyBorder="1" applyAlignment="1">
      <alignment horizontal="right"/>
    </xf>
    <xf numFmtId="179" fontId="1" fillId="2" borderId="0" xfId="15" applyNumberFormat="1" applyFont="1" applyFill="1" applyBorder="1" applyAlignment="1">
      <alignment horizontal="right"/>
    </xf>
    <xf numFmtId="41" fontId="1" fillId="2" borderId="0" xfId="15" applyNumberFormat="1" applyFont="1" applyFill="1" applyBorder="1" applyAlignment="1">
      <alignment horizontal="right"/>
    </xf>
    <xf numFmtId="41" fontId="1" fillId="2" borderId="4" xfId="15" applyNumberFormat="1" applyFont="1" applyFill="1" applyBorder="1" applyAlignment="1">
      <alignment/>
    </xf>
    <xf numFmtId="41" fontId="1" fillId="2" borderId="4" xfId="15" applyNumberFormat="1" applyFont="1" applyFill="1" applyBorder="1" applyAlignment="1">
      <alignment horizontal="right"/>
    </xf>
    <xf numFmtId="41" fontId="1" fillId="2" borderId="2" xfId="15" applyNumberFormat="1" applyFont="1" applyFill="1" applyBorder="1" applyAlignment="1">
      <alignment horizontal="right"/>
    </xf>
    <xf numFmtId="0" fontId="1" fillId="2" borderId="0" xfId="0" applyFont="1" applyFill="1" applyAlignment="1">
      <alignment wrapText="1"/>
    </xf>
    <xf numFmtId="41" fontId="1" fillId="2" borderId="0" xfId="0" applyNumberFormat="1" applyFont="1" applyFill="1" applyAlignment="1">
      <alignment wrapText="1"/>
    </xf>
    <xf numFmtId="41" fontId="1" fillId="2" borderId="0" xfId="15" applyNumberFormat="1" applyFont="1" applyFill="1" applyAlignment="1">
      <alignment wrapText="1"/>
    </xf>
    <xf numFmtId="0" fontId="1" fillId="2" borderId="0" xfId="0" applyFont="1" applyFill="1" applyAlignment="1">
      <alignment/>
    </xf>
    <xf numFmtId="41" fontId="1" fillId="2" borderId="4" xfId="15" applyNumberFormat="1" applyFont="1" applyFill="1" applyBorder="1" applyAlignment="1">
      <alignment wrapText="1"/>
    </xf>
    <xf numFmtId="41" fontId="3" fillId="2" borderId="0" xfId="0" applyNumberFormat="1" applyFont="1" applyFill="1" applyAlignment="1">
      <alignment/>
    </xf>
    <xf numFmtId="41" fontId="1" fillId="2" borderId="0" xfId="15" applyNumberFormat="1" applyFont="1" applyFill="1" applyAlignment="1">
      <alignment/>
    </xf>
    <xf numFmtId="41" fontId="7" fillId="2" borderId="1" xfId="15" applyNumberFormat="1" applyFont="1" applyFill="1" applyBorder="1" applyAlignment="1">
      <alignment/>
    </xf>
    <xf numFmtId="41" fontId="7" fillId="2" borderId="2" xfId="15" applyNumberFormat="1" applyFont="1" applyFill="1" applyBorder="1" applyAlignment="1">
      <alignment/>
    </xf>
    <xf numFmtId="41" fontId="2" fillId="2" borderId="0" xfId="0" applyNumberFormat="1" applyFont="1" applyFill="1" applyAlignment="1">
      <alignment/>
    </xf>
    <xf numFmtId="43" fontId="2" fillId="2" borderId="0" xfId="15" applyFont="1" applyFill="1" applyAlignment="1">
      <alignment/>
    </xf>
    <xf numFmtId="41" fontId="7" fillId="2" borderId="0" xfId="0" applyNumberFormat="1" applyFont="1" applyFill="1" applyAlignment="1">
      <alignment horizontal="right"/>
    </xf>
    <xf numFmtId="41" fontId="6" fillId="2" borderId="0" xfId="21" applyNumberFormat="1" applyFont="1" applyFill="1">
      <alignment/>
      <protection/>
    </xf>
    <xf numFmtId="41" fontId="1" fillId="2" borderId="3" xfId="0" applyNumberFormat="1" applyFont="1" applyFill="1" applyBorder="1" applyAlignment="1">
      <alignment horizontal="right"/>
    </xf>
    <xf numFmtId="179" fontId="2" fillId="2" borderId="0" xfId="15" applyNumberFormat="1" applyFont="1" applyFill="1" applyAlignment="1" applyProtection="1">
      <alignment horizontal="left"/>
      <protection/>
    </xf>
    <xf numFmtId="0" fontId="2" fillId="2" borderId="0" xfId="0" applyFont="1" applyFill="1" applyAlignment="1">
      <alignment horizontal="left" indent="1"/>
    </xf>
    <xf numFmtId="0" fontId="1" fillId="2" borderId="0" xfId="0" applyFont="1" applyFill="1" applyAlignment="1">
      <alignment horizontal="justify" vertical="top" wrapText="1"/>
    </xf>
    <xf numFmtId="41" fontId="1" fillId="2" borderId="0" xfId="0" applyNumberFormat="1" applyFont="1" applyFill="1" applyAlignment="1">
      <alignment horizontal="right"/>
    </xf>
    <xf numFmtId="41" fontId="1" fillId="2" borderId="0" xfId="0" applyNumberFormat="1" applyFont="1" applyFill="1" applyAlignment="1">
      <alignment horizontal="right" vertical="top" wrapText="1"/>
    </xf>
    <xf numFmtId="41" fontId="1" fillId="2" borderId="0" xfId="15" applyNumberFormat="1" applyFont="1" applyFill="1" applyAlignment="1">
      <alignment horizontal="right"/>
    </xf>
    <xf numFmtId="0" fontId="1" fillId="2" borderId="0" xfId="0" applyFont="1" applyFill="1" applyAlignment="1">
      <alignment vertical="top"/>
    </xf>
    <xf numFmtId="0" fontId="18" fillId="2" borderId="0" xfId="0" applyFont="1" applyFill="1" applyAlignment="1">
      <alignment vertical="top"/>
    </xf>
    <xf numFmtId="0" fontId="1" fillId="2" borderId="0" xfId="0" applyFont="1" applyFill="1" applyAlignment="1" quotePrefix="1">
      <alignment/>
    </xf>
    <xf numFmtId="0" fontId="19" fillId="2" borderId="0" xfId="0" applyFont="1" applyFill="1" applyAlignment="1">
      <alignment/>
    </xf>
    <xf numFmtId="41" fontId="1" fillId="2" borderId="0" xfId="0" applyNumberFormat="1" applyFont="1" applyFill="1" applyAlignment="1">
      <alignment vertical="top"/>
    </xf>
    <xf numFmtId="0" fontId="1" fillId="2" borderId="0" xfId="0" applyFont="1" applyFill="1" applyAlignment="1">
      <alignment horizontal="left" vertical="top"/>
    </xf>
    <xf numFmtId="179" fontId="1" fillId="2" borderId="0" xfId="15" applyNumberFormat="1" applyFont="1" applyFill="1" applyAlignment="1">
      <alignment horizontal="justify"/>
    </xf>
    <xf numFmtId="203" fontId="3" fillId="2" borderId="0" xfId="0" applyNumberFormat="1" applyFont="1" applyFill="1" applyBorder="1" applyAlignment="1">
      <alignment horizontal="right"/>
    </xf>
    <xf numFmtId="10" fontId="1" fillId="2" borderId="0" xfId="22" applyNumberFormat="1" applyFont="1" applyFill="1" applyBorder="1" applyAlignment="1">
      <alignment/>
    </xf>
    <xf numFmtId="41" fontId="1" fillId="2" borderId="0" xfId="0" applyNumberFormat="1" applyFont="1" applyFill="1" applyBorder="1" applyAlignment="1">
      <alignment/>
    </xf>
    <xf numFmtId="41" fontId="1" fillId="2" borderId="0" xfId="0" applyNumberFormat="1" applyFont="1" applyFill="1" applyAlignment="1">
      <alignment horizontal="justify" vertical="top"/>
    </xf>
    <xf numFmtId="0" fontId="3" fillId="2" borderId="0" xfId="0" applyFont="1" applyFill="1" applyAlignment="1">
      <alignment/>
    </xf>
    <xf numFmtId="0" fontId="18" fillId="2" borderId="0" xfId="0" applyFont="1" applyFill="1" applyBorder="1" applyAlignment="1">
      <alignment/>
    </xf>
    <xf numFmtId="41" fontId="3" fillId="2" borderId="0" xfId="0" applyNumberFormat="1" applyFont="1" applyFill="1" applyBorder="1" applyAlignment="1">
      <alignment horizontal="right" vertical="justify"/>
    </xf>
    <xf numFmtId="0" fontId="2" fillId="2" borderId="0" xfId="21" applyFont="1" applyFill="1" applyAlignment="1">
      <alignment wrapText="1"/>
      <protection/>
    </xf>
    <xf numFmtId="41" fontId="2" fillId="2" borderId="5" xfId="15" applyNumberFormat="1" applyFont="1" applyFill="1" applyBorder="1" applyAlignment="1">
      <alignment/>
    </xf>
    <xf numFmtId="41" fontId="2" fillId="2" borderId="6" xfId="15" applyNumberFormat="1" applyFont="1" applyFill="1" applyBorder="1" applyAlignment="1">
      <alignment/>
    </xf>
    <xf numFmtId="0" fontId="5" fillId="2" borderId="0" xfId="0" applyFont="1" applyFill="1" applyAlignment="1" quotePrefix="1">
      <alignment/>
    </xf>
    <xf numFmtId="0" fontId="12" fillId="2" borderId="0" xfId="21" applyFont="1" applyFill="1" applyAlignment="1">
      <alignment horizontal="center"/>
      <protection/>
    </xf>
    <xf numFmtId="0" fontId="12" fillId="2" borderId="0" xfId="21" applyFont="1" applyFill="1" applyAlignment="1">
      <alignment horizontal="right"/>
      <protection/>
    </xf>
    <xf numFmtId="0" fontId="3" fillId="2" borderId="0" xfId="0" applyFont="1" applyFill="1" applyAlignment="1" quotePrefix="1">
      <alignment/>
    </xf>
    <xf numFmtId="0" fontId="7" fillId="2" borderId="0" xfId="21" applyFont="1" applyFill="1" applyAlignment="1">
      <alignment horizontal="right" vertical="top" wrapText="1"/>
      <protection/>
    </xf>
    <xf numFmtId="0" fontId="12" fillId="2" borderId="0" xfId="21" applyFont="1" applyFill="1" applyAlignment="1">
      <alignment horizontal="center" vertical="top"/>
      <protection/>
    </xf>
    <xf numFmtId="0" fontId="6" fillId="2" borderId="0" xfId="21" applyFill="1" applyAlignment="1">
      <alignment horizontal="right" vertical="top" wrapText="1"/>
      <protection/>
    </xf>
    <xf numFmtId="0" fontId="7" fillId="2" borderId="0" xfId="21" applyFont="1" applyFill="1">
      <alignment/>
      <protection/>
    </xf>
    <xf numFmtId="41" fontId="7" fillId="2" borderId="0" xfId="15" applyNumberFormat="1" applyFont="1" applyFill="1" applyBorder="1" applyAlignment="1">
      <alignment wrapText="1"/>
    </xf>
    <xf numFmtId="41" fontId="7" fillId="2" borderId="0" xfId="15" applyNumberFormat="1" applyFont="1" applyFill="1" applyAlignment="1">
      <alignment wrapText="1"/>
    </xf>
    <xf numFmtId="0" fontId="6" fillId="2" borderId="0" xfId="21" applyFill="1" applyAlignment="1">
      <alignment wrapText="1"/>
      <protection/>
    </xf>
    <xf numFmtId="41" fontId="7" fillId="2" borderId="0" xfId="15" applyNumberFormat="1" applyFont="1" applyFill="1" applyAlignment="1">
      <alignment/>
    </xf>
    <xf numFmtId="179" fontId="6" fillId="2" borderId="0" xfId="21" applyNumberFormat="1" applyFill="1">
      <alignment/>
      <protection/>
    </xf>
    <xf numFmtId="179" fontId="2" fillId="2" borderId="0" xfId="15" applyNumberFormat="1" applyFont="1" applyFill="1" applyAlignment="1">
      <alignment wrapText="1"/>
    </xf>
    <xf numFmtId="179" fontId="6" fillId="2" borderId="0" xfId="21" applyNumberFormat="1" applyFont="1" applyFill="1" applyAlignment="1">
      <alignment/>
      <protection/>
    </xf>
    <xf numFmtId="0" fontId="6" fillId="2" borderId="0" xfId="21" applyFont="1" applyFill="1" applyAlignment="1">
      <alignment/>
      <protection/>
    </xf>
    <xf numFmtId="0" fontId="6" fillId="2" borderId="0" xfId="21" applyFont="1" applyFill="1" applyAlignment="1">
      <alignment wrapText="1"/>
      <protection/>
    </xf>
    <xf numFmtId="15" fontId="6" fillId="2" borderId="0" xfId="21" applyNumberFormat="1" applyFill="1" quotePrefix="1">
      <alignment/>
      <protection/>
    </xf>
    <xf numFmtId="0" fontId="2" fillId="2" borderId="0" xfId="0" applyFont="1" applyFill="1" applyAlignment="1">
      <alignment horizontal="left" wrapText="1" indent="1"/>
    </xf>
    <xf numFmtId="0" fontId="2" fillId="2" borderId="0" xfId="0" applyFont="1" applyFill="1" applyAlignment="1">
      <alignment wrapText="1"/>
    </xf>
    <xf numFmtId="0" fontId="0" fillId="0" borderId="0" xfId="0" applyAlignment="1">
      <alignment horizontal="justify"/>
    </xf>
    <xf numFmtId="0" fontId="1" fillId="0" borderId="0" xfId="0" applyFont="1" applyFill="1" applyAlignment="1" applyProtection="1">
      <alignment wrapText="1"/>
      <protection locked="0"/>
    </xf>
    <xf numFmtId="0" fontId="0" fillId="0" borderId="0" xfId="0" applyAlignment="1">
      <alignment wrapText="1"/>
    </xf>
    <xf numFmtId="0" fontId="1" fillId="0" borderId="0" xfId="0" applyFont="1" applyAlignment="1">
      <alignment horizontal="justify"/>
    </xf>
    <xf numFmtId="0" fontId="1" fillId="2" borderId="0" xfId="0" applyFont="1" applyFill="1" applyAlignment="1">
      <alignment wrapText="1"/>
    </xf>
    <xf numFmtId="179" fontId="1" fillId="0" borderId="0" xfId="0" applyNumberFormat="1" applyFont="1" applyAlignment="1">
      <alignment horizontal="justify" vertical="top"/>
    </xf>
    <xf numFmtId="0" fontId="0" fillId="0" borderId="0" xfId="0" applyAlignment="1">
      <alignment horizontal="justify" vertical="top"/>
    </xf>
    <xf numFmtId="0" fontId="1" fillId="0" borderId="0" xfId="0" applyFont="1" applyFill="1" applyAlignment="1">
      <alignment wrapText="1"/>
    </xf>
    <xf numFmtId="0" fontId="3" fillId="2" borderId="0" xfId="0" applyFont="1" applyFill="1" applyAlignment="1">
      <alignment horizontal="justify" vertical="top" wrapText="1"/>
    </xf>
    <xf numFmtId="0" fontId="3" fillId="2" borderId="0" xfId="0" applyFont="1" applyFill="1" applyBorder="1" applyAlignment="1">
      <alignment horizontal="left"/>
    </xf>
    <xf numFmtId="0" fontId="3" fillId="2" borderId="0" xfId="0" applyFont="1" applyFill="1" applyAlignment="1">
      <alignment horizontal="justify" wrapText="1"/>
    </xf>
    <xf numFmtId="0" fontId="2" fillId="0" borderId="0" xfId="0" applyFont="1" applyAlignment="1">
      <alignment horizontal="justify" vertical="top" wrapText="1"/>
    </xf>
    <xf numFmtId="0" fontId="4" fillId="0" borderId="0" xfId="0" applyFont="1" applyBorder="1" applyAlignment="1">
      <alignment horizontal="center"/>
    </xf>
    <xf numFmtId="0" fontId="6" fillId="0" borderId="0" xfId="0" applyFont="1" applyBorder="1" applyAlignment="1">
      <alignment horizontal="center"/>
    </xf>
    <xf numFmtId="0" fontId="7" fillId="0" borderId="0" xfId="0" applyFont="1" applyAlignment="1">
      <alignment horizontal="center"/>
    </xf>
    <xf numFmtId="0" fontId="3" fillId="0" borderId="0" xfId="0" applyFont="1" applyFill="1" applyBorder="1" applyAlignment="1">
      <alignment horizontal="center"/>
    </xf>
    <xf numFmtId="0" fontId="2" fillId="0" borderId="0" xfId="0" applyFont="1" applyAlignment="1" quotePrefix="1">
      <alignment vertical="top" wrapText="1"/>
    </xf>
    <xf numFmtId="0" fontId="2" fillId="0" borderId="0" xfId="0" applyNumberFormat="1" applyFont="1" applyAlignment="1">
      <alignment horizontal="left" wrapText="1"/>
    </xf>
    <xf numFmtId="0" fontId="4" fillId="0" borderId="0" xfId="0" applyFont="1" applyAlignment="1">
      <alignment horizontal="center"/>
    </xf>
    <xf numFmtId="0" fontId="6" fillId="0" borderId="0" xfId="0" applyFont="1" applyAlignment="1">
      <alignment horizontal="center"/>
    </xf>
    <xf numFmtId="0" fontId="2" fillId="2" borderId="0" xfId="21" applyFont="1" applyFill="1" applyBorder="1" applyAlignment="1">
      <alignment wrapText="1"/>
      <protection/>
    </xf>
    <xf numFmtId="0" fontId="4" fillId="2" borderId="0" xfId="0" applyFont="1" applyFill="1" applyBorder="1" applyAlignment="1">
      <alignment horizontal="center"/>
    </xf>
    <xf numFmtId="0" fontId="7" fillId="2" borderId="4" xfId="21" applyFont="1" applyFill="1" applyBorder="1" applyAlignment="1">
      <alignment horizontal="center"/>
      <protection/>
    </xf>
    <xf numFmtId="0" fontId="6" fillId="2" borderId="0" xfId="0" applyFont="1" applyFill="1" applyBorder="1" applyAlignment="1">
      <alignment horizontal="center"/>
    </xf>
    <xf numFmtId="0" fontId="7" fillId="2" borderId="0" xfId="21" applyFont="1" applyFill="1" applyAlignment="1">
      <alignment wrapText="1"/>
      <protection/>
    </xf>
    <xf numFmtId="0" fontId="2" fillId="2" borderId="0" xfId="21" applyFont="1" applyFill="1" applyAlignment="1">
      <alignment wrapText="1"/>
      <protection/>
    </xf>
    <xf numFmtId="0" fontId="2" fillId="2" borderId="0" xfId="21" applyFont="1" applyFill="1" applyAlignment="1">
      <alignment horizontal="left" wrapText="1"/>
      <protection/>
    </xf>
    <xf numFmtId="0" fontId="4" fillId="0" borderId="0" xfId="0" applyFont="1" applyFill="1" applyBorder="1" applyAlignment="1">
      <alignment horizontal="center"/>
    </xf>
    <xf numFmtId="0" fontId="6" fillId="0" borderId="0" xfId="0" applyFont="1" applyFill="1" applyBorder="1" applyAlignment="1">
      <alignment horizontal="center"/>
    </xf>
    <xf numFmtId="0" fontId="3" fillId="0" borderId="0" xfId="0" applyFont="1" applyFill="1" applyAlignment="1">
      <alignment horizontal="left"/>
    </xf>
    <xf numFmtId="0" fontId="1" fillId="0" borderId="0" xfId="0" applyFont="1" applyFill="1" applyAlignment="1">
      <alignment horizontal="justify" vertical="top" wrapText="1"/>
    </xf>
    <xf numFmtId="0" fontId="1" fillId="2" borderId="0" xfId="0" applyFont="1" applyFill="1" applyAlignment="1">
      <alignment horizontal="justify" vertical="top" wrapText="1"/>
    </xf>
    <xf numFmtId="0" fontId="1" fillId="0" borderId="0" xfId="0" applyFont="1" applyFill="1" applyAlignment="1">
      <alignment horizontal="left" wrapText="1"/>
    </xf>
    <xf numFmtId="0" fontId="1" fillId="2" borderId="0" xfId="0" applyFont="1" applyFill="1" applyAlignment="1">
      <alignment horizontal="justify" vertical="top"/>
    </xf>
    <xf numFmtId="0" fontId="1" fillId="0" borderId="0" xfId="0" applyFont="1" applyFill="1" applyAlignment="1">
      <alignment horizontal="justify"/>
    </xf>
    <xf numFmtId="0" fontId="1" fillId="0" borderId="0" xfId="0" applyFont="1" applyFill="1" applyAlignment="1">
      <alignment horizontal="justify"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66"/>
  <sheetViews>
    <sheetView showGridLines="0" workbookViewId="0" topLeftCell="A31">
      <selection activeCell="C12" sqref="C12"/>
    </sheetView>
  </sheetViews>
  <sheetFormatPr defaultColWidth="9.140625" defaultRowHeight="12.75"/>
  <cols>
    <col min="1" max="1" width="29.57421875" style="1" customWidth="1"/>
    <col min="2" max="2" width="0.9921875" style="1" customWidth="1"/>
    <col min="3" max="3" width="13.28125" style="13" customWidth="1"/>
    <col min="4" max="4" width="16.57421875" style="169" customWidth="1"/>
    <col min="5" max="5" width="1.7109375" style="1" customWidth="1"/>
    <col min="6" max="6" width="12.8515625" style="169" customWidth="1"/>
    <col min="7" max="7" width="16.7109375" style="169" customWidth="1"/>
    <col min="8" max="8" width="3.7109375" style="1" customWidth="1"/>
    <col min="9" max="16384" width="9.140625" style="1" customWidth="1"/>
  </cols>
  <sheetData>
    <row r="1" spans="1:9" ht="18.75">
      <c r="A1" s="314" t="s">
        <v>126</v>
      </c>
      <c r="B1" s="314"/>
      <c r="C1" s="314"/>
      <c r="D1" s="314"/>
      <c r="E1" s="314"/>
      <c r="F1" s="314"/>
      <c r="G1" s="314"/>
      <c r="H1" s="6"/>
      <c r="I1" s="6"/>
    </row>
    <row r="2" spans="1:9" ht="12.75">
      <c r="A2" s="315" t="s">
        <v>21</v>
      </c>
      <c r="B2" s="315"/>
      <c r="C2" s="315"/>
      <c r="D2" s="315"/>
      <c r="E2" s="315"/>
      <c r="F2" s="315"/>
      <c r="G2" s="315"/>
      <c r="H2" s="7"/>
      <c r="I2" s="7"/>
    </row>
    <row r="3" spans="6:7" ht="12.75">
      <c r="F3" s="317"/>
      <c r="G3" s="317"/>
    </row>
    <row r="4" spans="1:7" ht="14.25">
      <c r="A4" s="8" t="s">
        <v>248</v>
      </c>
      <c r="G4" s="190"/>
    </row>
    <row r="5" spans="1:7" ht="12.75">
      <c r="A5" s="9" t="s">
        <v>54</v>
      </c>
      <c r="G5" s="190"/>
    </row>
    <row r="6" spans="3:7" s="2" customFormat="1" ht="27" customHeight="1">
      <c r="C6" s="30"/>
      <c r="D6" s="152"/>
      <c r="F6" s="152"/>
      <c r="G6" s="154"/>
    </row>
    <row r="7" ht="12.75">
      <c r="A7" s="3" t="s">
        <v>123</v>
      </c>
    </row>
    <row r="8" ht="18.75" customHeight="1"/>
    <row r="9" spans="3:7" s="19" customFormat="1" ht="12">
      <c r="C9" s="316" t="s">
        <v>249</v>
      </c>
      <c r="D9" s="316"/>
      <c r="F9" s="316" t="s">
        <v>250</v>
      </c>
      <c r="G9" s="316"/>
    </row>
    <row r="10" spans="3:7" ht="48.75" customHeight="1">
      <c r="C10" s="31" t="s">
        <v>253</v>
      </c>
      <c r="D10" s="170" t="s">
        <v>254</v>
      </c>
      <c r="E10" s="172"/>
      <c r="F10" s="170" t="s">
        <v>47</v>
      </c>
      <c r="G10" s="170" t="s">
        <v>255</v>
      </c>
    </row>
    <row r="11" spans="3:7" s="16" customFormat="1" ht="17.25" customHeight="1">
      <c r="C11" s="66" t="s">
        <v>252</v>
      </c>
      <c r="D11" s="235" t="s">
        <v>251</v>
      </c>
      <c r="E11" s="18"/>
      <c r="F11" s="171" t="str">
        <f>C11</f>
        <v>30/9/09</v>
      </c>
      <c r="G11" s="171" t="str">
        <f>D11</f>
        <v>30/9/08</v>
      </c>
    </row>
    <row r="12" spans="3:7" s="16" customFormat="1" ht="12">
      <c r="C12" s="33" t="s">
        <v>23</v>
      </c>
      <c r="D12" s="172" t="s">
        <v>23</v>
      </c>
      <c r="E12" s="18"/>
      <c r="F12" s="172" t="s">
        <v>23</v>
      </c>
      <c r="G12" s="172" t="s">
        <v>23</v>
      </c>
    </row>
    <row r="13" ht="9" customHeight="1"/>
    <row r="14" spans="1:11" s="16" customFormat="1" ht="18" customHeight="1">
      <c r="A14" s="50" t="s">
        <v>56</v>
      </c>
      <c r="B14" s="20"/>
      <c r="C14" s="131">
        <f>F14</f>
        <v>99592</v>
      </c>
      <c r="D14" s="156">
        <f>+G14</f>
        <v>69891</v>
      </c>
      <c r="E14" s="132"/>
      <c r="F14" s="155">
        <v>99592</v>
      </c>
      <c r="G14" s="156">
        <v>69891</v>
      </c>
      <c r="I14" s="165"/>
      <c r="J14" s="165"/>
      <c r="K14" s="198"/>
    </row>
    <row r="15" spans="1:11" s="16" customFormat="1" ht="18" customHeight="1">
      <c r="A15" s="50" t="s">
        <v>177</v>
      </c>
      <c r="B15" s="20"/>
      <c r="C15" s="133">
        <f>F15</f>
        <v>-99598</v>
      </c>
      <c r="D15" s="227">
        <f>+G15</f>
        <v>-76303</v>
      </c>
      <c r="E15" s="132"/>
      <c r="F15" s="183">
        <v>-99598</v>
      </c>
      <c r="G15" s="227">
        <v>-76303</v>
      </c>
      <c r="I15" s="165"/>
      <c r="J15" s="165"/>
      <c r="K15" s="198"/>
    </row>
    <row r="16" spans="1:10" s="16" customFormat="1" ht="18" customHeight="1">
      <c r="A16" s="49" t="s">
        <v>238</v>
      </c>
      <c r="B16" s="20"/>
      <c r="C16" s="131">
        <f>C14+C15</f>
        <v>-6</v>
      </c>
      <c r="D16" s="156">
        <f>+D14+D15</f>
        <v>-6412</v>
      </c>
      <c r="E16" s="132"/>
      <c r="F16" s="155">
        <f>F14+F15</f>
        <v>-6</v>
      </c>
      <c r="G16" s="156">
        <f>+G14+G15</f>
        <v>-6412</v>
      </c>
      <c r="I16" s="165"/>
      <c r="J16" s="198"/>
    </row>
    <row r="17" spans="1:7" s="28" customFormat="1" ht="18" customHeight="1">
      <c r="A17" s="50" t="s">
        <v>175</v>
      </c>
      <c r="B17" s="48"/>
      <c r="C17" s="134">
        <f>F17</f>
        <v>-5945</v>
      </c>
      <c r="D17" s="159">
        <f>+G17</f>
        <v>240</v>
      </c>
      <c r="E17" s="130"/>
      <c r="F17" s="158">
        <v>-5945</v>
      </c>
      <c r="G17" s="159">
        <v>240</v>
      </c>
    </row>
    <row r="18" spans="1:7" s="28" customFormat="1" ht="18" customHeight="1">
      <c r="A18" s="50" t="s">
        <v>61</v>
      </c>
      <c r="B18" s="48"/>
      <c r="C18" s="134">
        <f>F18</f>
        <v>1</v>
      </c>
      <c r="D18" s="159">
        <f>+G18</f>
        <v>10</v>
      </c>
      <c r="E18" s="130"/>
      <c r="F18" s="158">
        <v>1</v>
      </c>
      <c r="G18" s="159">
        <v>10</v>
      </c>
    </row>
    <row r="19" spans="1:7" s="88" customFormat="1" ht="18" customHeight="1">
      <c r="A19" s="50" t="s">
        <v>57</v>
      </c>
      <c r="C19" s="134">
        <f>F19</f>
        <v>-64</v>
      </c>
      <c r="D19" s="159">
        <f>+G19</f>
        <v>-87</v>
      </c>
      <c r="E19" s="130"/>
      <c r="F19" s="158">
        <v>-64</v>
      </c>
      <c r="G19" s="159">
        <v>-87</v>
      </c>
    </row>
    <row r="20" spans="1:7" s="28" customFormat="1" ht="18" customHeight="1">
      <c r="A20" s="50" t="s">
        <v>176</v>
      </c>
      <c r="B20" s="48"/>
      <c r="C20" s="134">
        <f>F20</f>
        <v>0</v>
      </c>
      <c r="D20" s="159">
        <f>+G20</f>
        <v>-184</v>
      </c>
      <c r="E20" s="130"/>
      <c r="F20" s="158">
        <v>0</v>
      </c>
      <c r="G20" s="159">
        <v>-184</v>
      </c>
    </row>
    <row r="21" spans="1:7" s="59" customFormat="1" ht="18" customHeight="1">
      <c r="A21" s="58" t="s">
        <v>179</v>
      </c>
      <c r="C21" s="214">
        <f>F21</f>
        <v>0</v>
      </c>
      <c r="D21" s="215">
        <f>+G21</f>
        <v>-1</v>
      </c>
      <c r="E21" s="160"/>
      <c r="F21" s="184">
        <v>0</v>
      </c>
      <c r="G21" s="228">
        <v>-1</v>
      </c>
    </row>
    <row r="22" spans="1:10" s="28" customFormat="1" ht="18" customHeight="1">
      <c r="A22" s="49" t="s">
        <v>272</v>
      </c>
      <c r="B22" s="48"/>
      <c r="C22" s="134">
        <f>SUM(C16:C21)</f>
        <v>-6014</v>
      </c>
      <c r="D22" s="159">
        <f>SUM(D16:D21)</f>
        <v>-6434</v>
      </c>
      <c r="E22" s="130"/>
      <c r="F22" s="158">
        <f>SUM(F16:F21)</f>
        <v>-6014</v>
      </c>
      <c r="G22" s="159">
        <f>SUM(G16:G21)</f>
        <v>-6434</v>
      </c>
      <c r="I22" s="199"/>
      <c r="J22" s="200"/>
    </row>
    <row r="23" spans="1:7" s="22" customFormat="1" ht="18" customHeight="1">
      <c r="A23" s="89" t="s">
        <v>22</v>
      </c>
      <c r="C23" s="135">
        <f>F23</f>
        <v>-31</v>
      </c>
      <c r="D23" s="215">
        <f>+G23</f>
        <v>-356</v>
      </c>
      <c r="E23" s="128"/>
      <c r="F23" s="184">
        <v>-31</v>
      </c>
      <c r="G23" s="215">
        <v>-356</v>
      </c>
    </row>
    <row r="24" spans="1:9" s="92" customFormat="1" ht="18" customHeight="1" thickBot="1">
      <c r="A24" s="90" t="s">
        <v>273</v>
      </c>
      <c r="B24" s="91"/>
      <c r="C24" s="136">
        <f>SUM(C22:C23)</f>
        <v>-6045</v>
      </c>
      <c r="D24" s="229">
        <f>SUM(D22:D23)</f>
        <v>-6790</v>
      </c>
      <c r="E24" s="128"/>
      <c r="F24" s="185">
        <f>SUM(F22:F23)</f>
        <v>-6045</v>
      </c>
      <c r="G24" s="229">
        <f>SUM(G22:G23)</f>
        <v>-6790</v>
      </c>
      <c r="I24" s="236"/>
    </row>
    <row r="25" spans="1:7" s="16" customFormat="1" ht="18" customHeight="1">
      <c r="A25" s="23"/>
      <c r="B25" s="23"/>
      <c r="C25" s="111"/>
      <c r="D25" s="193"/>
      <c r="E25" s="129"/>
      <c r="F25" s="175"/>
      <c r="G25" s="193"/>
    </row>
    <row r="26" spans="1:7" s="16" customFormat="1" ht="18" customHeight="1">
      <c r="A26" s="50" t="s">
        <v>91</v>
      </c>
      <c r="B26" s="23"/>
      <c r="C26" s="111"/>
      <c r="D26" s="193"/>
      <c r="E26" s="129"/>
      <c r="F26" s="175"/>
      <c r="G26" s="193"/>
    </row>
    <row r="27" spans="1:7" s="16" customFormat="1" ht="18" customHeight="1">
      <c r="A27" s="50" t="s">
        <v>93</v>
      </c>
      <c r="B27" s="23"/>
      <c r="C27" s="111">
        <f>+F27</f>
        <v>22</v>
      </c>
      <c r="D27" s="193">
        <f>+G27</f>
        <v>36</v>
      </c>
      <c r="E27" s="129"/>
      <c r="F27" s="175">
        <v>22</v>
      </c>
      <c r="G27" s="193">
        <v>36</v>
      </c>
    </row>
    <row r="28" spans="1:7" s="16" customFormat="1" ht="18" customHeight="1">
      <c r="A28" s="50" t="s">
        <v>92</v>
      </c>
      <c r="B28" s="23"/>
      <c r="C28" s="111">
        <f>C29-C27</f>
        <v>-6067</v>
      </c>
      <c r="D28" s="193">
        <f>+D29-D27</f>
        <v>-6826</v>
      </c>
      <c r="E28" s="129"/>
      <c r="F28" s="175">
        <f>F29-F27</f>
        <v>-6067</v>
      </c>
      <c r="G28" s="193">
        <f>+G29-G27</f>
        <v>-6826</v>
      </c>
    </row>
    <row r="29" spans="1:7" s="20" customFormat="1" ht="18" customHeight="1" thickBot="1">
      <c r="A29" s="60"/>
      <c r="B29" s="61"/>
      <c r="C29" s="137">
        <f>C24</f>
        <v>-6045</v>
      </c>
      <c r="D29" s="230">
        <f>+D24</f>
        <v>-6790</v>
      </c>
      <c r="E29" s="138"/>
      <c r="F29" s="186">
        <f>F24</f>
        <v>-6045</v>
      </c>
      <c r="G29" s="230">
        <f>+G24</f>
        <v>-6790</v>
      </c>
    </row>
    <row r="30" spans="1:7" s="16" customFormat="1" ht="18" customHeight="1">
      <c r="A30" s="23"/>
      <c r="B30" s="23"/>
      <c r="C30" s="34"/>
      <c r="D30" s="231"/>
      <c r="E30" s="21"/>
      <c r="F30" s="181"/>
      <c r="G30" s="231"/>
    </row>
    <row r="31" spans="1:7" s="16" customFormat="1" ht="18" customHeight="1">
      <c r="A31" s="93" t="s">
        <v>62</v>
      </c>
      <c r="B31" s="23"/>
      <c r="C31" s="94"/>
      <c r="D31" s="232"/>
      <c r="E31" s="73"/>
      <c r="F31" s="187"/>
      <c r="G31" s="232"/>
    </row>
    <row r="32" spans="1:7" s="174" customFormat="1" ht="18" customHeight="1">
      <c r="A32" s="300" t="s">
        <v>60</v>
      </c>
      <c r="B32" s="301"/>
      <c r="C32" s="188">
        <f>C28/'page 3-BS'!B17*100</f>
        <v>-13.11500216169477</v>
      </c>
      <c r="D32" s="233">
        <f>D28/'page 3-BS'!E17*100</f>
        <v>-14.755728491137052</v>
      </c>
      <c r="E32" s="232"/>
      <c r="F32" s="188">
        <f>F28/'page 3-BS'!B17*100</f>
        <v>-13.11500216169477</v>
      </c>
      <c r="G32" s="233">
        <f>G28/'page 3-BS'!E17*100</f>
        <v>-14.755728491137052</v>
      </c>
    </row>
    <row r="33" spans="1:7" s="35" customFormat="1" ht="18" customHeight="1">
      <c r="A33" s="95" t="s">
        <v>88</v>
      </c>
      <c r="B33" s="96"/>
      <c r="C33" s="98" t="s">
        <v>72</v>
      </c>
      <c r="D33" s="234" t="s">
        <v>72</v>
      </c>
      <c r="E33" s="97"/>
      <c r="F33" s="189" t="s">
        <v>72</v>
      </c>
      <c r="G33" s="234" t="s">
        <v>72</v>
      </c>
    </row>
    <row r="34" spans="1:6" ht="12.75">
      <c r="A34" s="10"/>
      <c r="C34" s="12"/>
      <c r="F34" s="190"/>
    </row>
    <row r="35" spans="1:6" ht="15.75" customHeight="1">
      <c r="A35" s="10"/>
      <c r="C35" s="12"/>
      <c r="F35" s="190"/>
    </row>
    <row r="36" spans="1:3" ht="12.75">
      <c r="A36" s="10"/>
      <c r="C36" s="12"/>
    </row>
    <row r="37" spans="1:7" ht="36" customHeight="1">
      <c r="A37" s="313" t="s">
        <v>256</v>
      </c>
      <c r="B37" s="313"/>
      <c r="C37" s="313"/>
      <c r="D37" s="313"/>
      <c r="E37" s="313"/>
      <c r="F37" s="313"/>
      <c r="G37" s="313"/>
    </row>
    <row r="38" ht="27.75" customHeight="1"/>
    <row r="39" spans="1:3" ht="12.75">
      <c r="A39" s="10"/>
      <c r="C39" s="12"/>
    </row>
    <row r="40" spans="1:3" ht="12.75">
      <c r="A40" s="10"/>
      <c r="C40" s="12"/>
    </row>
    <row r="41" ht="12.75">
      <c r="A41" s="10"/>
    </row>
    <row r="42" ht="12.75">
      <c r="A42" s="10"/>
    </row>
    <row r="43" ht="12.75">
      <c r="A43" s="10"/>
    </row>
    <row r="66" ht="12.75">
      <c r="A66" s="167"/>
    </row>
  </sheetData>
  <mergeCells count="6">
    <mergeCell ref="A37:G37"/>
    <mergeCell ref="A1:G1"/>
    <mergeCell ref="A2:G2"/>
    <mergeCell ref="F9:G9"/>
    <mergeCell ref="C9:D9"/>
    <mergeCell ref="F3:G3"/>
  </mergeCells>
  <printOptions/>
  <pageMargins left="1" right="0.25" top="0.81" bottom="0.75" header="0.38" footer="0.8"/>
  <pageSetup horizontalDpi="300" verticalDpi="300" orientation="portrait" scale="90" r:id="rId1"/>
  <headerFooter alignWithMargins="0">
    <oddHeader>&amp;R
</oddHeader>
    <oddFooter>&amp;C&amp;"Times New Roman,Italic"&amp;8 Page 1</oddFooter>
  </headerFooter>
</worksheet>
</file>

<file path=xl/worksheets/sheet10.xml><?xml version="1.0" encoding="utf-8"?>
<worksheet xmlns="http://schemas.openxmlformats.org/spreadsheetml/2006/main" xmlns:r="http://schemas.openxmlformats.org/officeDocument/2006/relationships">
  <dimension ref="A1:S62"/>
  <sheetViews>
    <sheetView showGridLines="0" tabSelected="1" workbookViewId="0" topLeftCell="A37">
      <selection activeCell="S29" sqref="S29"/>
    </sheetView>
  </sheetViews>
  <sheetFormatPr defaultColWidth="9.140625" defaultRowHeight="12.75"/>
  <cols>
    <col min="1" max="1" width="2.8515625" style="169" customWidth="1"/>
    <col min="2" max="2" width="2.8515625" style="169" bestFit="1" customWidth="1"/>
    <col min="3" max="3" width="4.00390625" style="169" customWidth="1"/>
    <col min="4" max="4" width="3.8515625" style="169" customWidth="1"/>
    <col min="5" max="5" width="12.7109375" style="169" customWidth="1"/>
    <col min="6" max="6" width="2.28125" style="169" customWidth="1"/>
    <col min="7" max="7" width="2.8515625" style="169" customWidth="1"/>
    <col min="8" max="8" width="11.57421875" style="169" customWidth="1"/>
    <col min="9" max="9" width="0.9921875" style="169" customWidth="1"/>
    <col min="10" max="10" width="11.57421875" style="191" customWidth="1"/>
    <col min="11" max="11" width="1.57421875" style="169" customWidth="1"/>
    <col min="12" max="12" width="11.57421875" style="191" customWidth="1"/>
    <col min="13" max="13" width="0.9921875" style="169" customWidth="1"/>
    <col min="14" max="14" width="11.8515625" style="191" customWidth="1"/>
    <col min="15" max="15" width="0.9921875" style="169" customWidth="1"/>
    <col min="16" max="16" width="15.8515625" style="169" customWidth="1"/>
    <col min="17" max="17" width="11.28125" style="169" hidden="1" customWidth="1"/>
    <col min="18" max="18" width="0.13671875" style="169" customWidth="1"/>
    <col min="19" max="16384" width="9.140625" style="169" customWidth="1"/>
  </cols>
  <sheetData>
    <row r="1" spans="1:17" ht="18.75">
      <c r="A1" s="323" t="str">
        <f>'page 1-IS'!A1:G1</f>
        <v>BINA GOODYEAR BERHAD (18645-H)</v>
      </c>
      <c r="B1" s="323"/>
      <c r="C1" s="323"/>
      <c r="D1" s="323"/>
      <c r="E1" s="323"/>
      <c r="F1" s="323"/>
      <c r="G1" s="323"/>
      <c r="H1" s="323"/>
      <c r="I1" s="323"/>
      <c r="J1" s="323"/>
      <c r="K1" s="323"/>
      <c r="L1" s="323"/>
      <c r="M1" s="323"/>
      <c r="N1" s="323"/>
      <c r="O1" s="323"/>
      <c r="P1" s="323"/>
      <c r="Q1" s="151"/>
    </row>
    <row r="2" spans="1:17" ht="12.75">
      <c r="A2" s="325" t="str">
        <f>'page 1-IS'!A2:G2</f>
        <v>(Incorporated in Malaysia)</v>
      </c>
      <c r="B2" s="325"/>
      <c r="C2" s="325"/>
      <c r="D2" s="325"/>
      <c r="E2" s="325"/>
      <c r="F2" s="325"/>
      <c r="G2" s="325"/>
      <c r="H2" s="325"/>
      <c r="I2" s="325"/>
      <c r="J2" s="325"/>
      <c r="K2" s="325"/>
      <c r="L2" s="325"/>
      <c r="M2" s="325"/>
      <c r="N2" s="325"/>
      <c r="O2" s="325"/>
      <c r="P2" s="325"/>
      <c r="Q2" s="153"/>
    </row>
    <row r="3" ht="12.75">
      <c r="P3" s="190"/>
    </row>
    <row r="4" spans="1:16" ht="14.25">
      <c r="A4" s="201" t="str">
        <f>'page 1-IS'!A4</f>
        <v>Interim report for the financial period ended 30 September 2009</v>
      </c>
      <c r="P4" s="190"/>
    </row>
    <row r="5" spans="1:16" ht="12.75">
      <c r="A5" s="202" t="s">
        <v>54</v>
      </c>
      <c r="P5" s="190"/>
    </row>
    <row r="6" spans="1:15" s="152" customFormat="1" ht="12.75">
      <c r="A6" s="163"/>
      <c r="B6" s="163"/>
      <c r="C6" s="163"/>
      <c r="D6" s="163"/>
      <c r="E6" s="203"/>
      <c r="F6" s="163"/>
      <c r="G6" s="163"/>
      <c r="H6" s="163"/>
      <c r="I6" s="163"/>
      <c r="J6" s="274"/>
      <c r="K6" s="163"/>
      <c r="L6" s="274"/>
      <c r="M6" s="163"/>
      <c r="N6" s="274"/>
      <c r="O6" s="163"/>
    </row>
    <row r="7" ht="12.75">
      <c r="A7" s="190" t="s">
        <v>183</v>
      </c>
    </row>
    <row r="9" spans="1:16" ht="18" customHeight="1">
      <c r="A9" s="190" t="s">
        <v>31</v>
      </c>
      <c r="B9" s="190"/>
      <c r="C9" s="190" t="s">
        <v>3</v>
      </c>
      <c r="D9" s="190"/>
      <c r="E9" s="190"/>
      <c r="P9" s="182"/>
    </row>
    <row r="10" ht="3" customHeight="1">
      <c r="P10" s="182"/>
    </row>
    <row r="11" spans="3:16" ht="33.75" customHeight="1">
      <c r="C11" s="335" t="s">
        <v>277</v>
      </c>
      <c r="D11" s="335"/>
      <c r="E11" s="335"/>
      <c r="F11" s="335"/>
      <c r="G11" s="335"/>
      <c r="H11" s="335"/>
      <c r="I11" s="335"/>
      <c r="J11" s="335"/>
      <c r="K11" s="335"/>
      <c r="L11" s="335"/>
      <c r="M11" s="335"/>
      <c r="N11" s="335"/>
      <c r="O11" s="335"/>
      <c r="P11" s="335"/>
    </row>
    <row r="12" spans="3:16" ht="41.25" customHeight="1">
      <c r="C12" s="335" t="s">
        <v>285</v>
      </c>
      <c r="D12" s="335"/>
      <c r="E12" s="335"/>
      <c r="F12" s="335"/>
      <c r="G12" s="335"/>
      <c r="H12" s="335"/>
      <c r="I12" s="335"/>
      <c r="J12" s="335"/>
      <c r="K12" s="335"/>
      <c r="L12" s="335"/>
      <c r="M12" s="335"/>
      <c r="N12" s="335"/>
      <c r="O12" s="335"/>
      <c r="P12" s="335"/>
    </row>
    <row r="13" spans="3:16" ht="3.75" customHeight="1">
      <c r="C13" s="197"/>
      <c r="D13" s="197"/>
      <c r="E13" s="197"/>
      <c r="F13" s="197"/>
      <c r="G13" s="197"/>
      <c r="H13" s="197"/>
      <c r="I13" s="197"/>
      <c r="J13" s="275"/>
      <c r="K13" s="197"/>
      <c r="L13" s="275"/>
      <c r="M13" s="197"/>
      <c r="N13" s="275"/>
      <c r="O13" s="197"/>
      <c r="P13" s="197"/>
    </row>
    <row r="14" spans="1:16" s="248" customFormat="1" ht="12.75" customHeight="1">
      <c r="A14" s="276" t="s">
        <v>32</v>
      </c>
      <c r="B14" s="276"/>
      <c r="C14" s="312" t="s">
        <v>212</v>
      </c>
      <c r="D14" s="312"/>
      <c r="E14" s="312"/>
      <c r="F14" s="312"/>
      <c r="G14" s="312"/>
      <c r="H14" s="312"/>
      <c r="I14" s="312"/>
      <c r="J14" s="312"/>
      <c r="K14" s="312"/>
      <c r="L14" s="312"/>
      <c r="M14" s="312"/>
      <c r="N14" s="312"/>
      <c r="O14" s="312"/>
      <c r="P14" s="312"/>
    </row>
    <row r="15" ht="3" customHeight="1">
      <c r="P15" s="182"/>
    </row>
    <row r="16" spans="3:16" ht="12.75" customHeight="1">
      <c r="C16" s="335" t="s">
        <v>1</v>
      </c>
      <c r="D16" s="335"/>
      <c r="E16" s="335"/>
      <c r="F16" s="335"/>
      <c r="G16" s="335"/>
      <c r="H16" s="335"/>
      <c r="I16" s="335"/>
      <c r="J16" s="335"/>
      <c r="K16" s="335"/>
      <c r="L16" s="335"/>
      <c r="M16" s="335"/>
      <c r="N16" s="335"/>
      <c r="O16" s="335"/>
      <c r="P16" s="335"/>
    </row>
    <row r="17" ht="3" customHeight="1"/>
    <row r="18" spans="1:3" ht="12.75">
      <c r="A18" s="190" t="s">
        <v>33</v>
      </c>
      <c r="C18" s="190" t="s">
        <v>0</v>
      </c>
    </row>
    <row r="19" ht="3" customHeight="1"/>
    <row r="20" ht="12.75" customHeight="1">
      <c r="C20" s="169" t="s">
        <v>2</v>
      </c>
    </row>
    <row r="21" ht="3" customHeight="1"/>
    <row r="22" spans="1:3" ht="12.75" customHeight="1">
      <c r="A22" s="190" t="s">
        <v>35</v>
      </c>
      <c r="C22" s="190" t="s">
        <v>40</v>
      </c>
    </row>
    <row r="23" ht="3" customHeight="1"/>
    <row r="24" ht="12.75" customHeight="1">
      <c r="C24" s="169" t="s">
        <v>270</v>
      </c>
    </row>
    <row r="25" ht="3" customHeight="1"/>
    <row r="26" spans="3:15" ht="12.75" customHeight="1">
      <c r="C26" s="152"/>
      <c r="D26" s="152"/>
      <c r="E26" s="152"/>
      <c r="F26" s="152"/>
      <c r="G26" s="152"/>
      <c r="H26" s="152"/>
      <c r="I26" s="152"/>
      <c r="J26" s="192" t="s">
        <v>41</v>
      </c>
      <c r="K26" s="154"/>
      <c r="L26" s="192" t="s">
        <v>4</v>
      </c>
      <c r="M26" s="154"/>
      <c r="N26" s="192" t="s">
        <v>63</v>
      </c>
      <c r="O26" s="152"/>
    </row>
    <row r="27" spans="3:15" ht="12.75" customHeight="1">
      <c r="C27" s="154" t="s">
        <v>203</v>
      </c>
      <c r="D27" s="152"/>
      <c r="E27" s="152"/>
      <c r="F27" s="152"/>
      <c r="G27" s="152"/>
      <c r="H27" s="152"/>
      <c r="I27" s="152"/>
      <c r="J27" s="192" t="s">
        <v>23</v>
      </c>
      <c r="K27" s="154"/>
      <c r="L27" s="192" t="s">
        <v>23</v>
      </c>
      <c r="M27" s="154"/>
      <c r="N27" s="192" t="s">
        <v>23</v>
      </c>
      <c r="O27" s="152"/>
    </row>
    <row r="28" spans="1:15" ht="12.75">
      <c r="A28" s="190"/>
      <c r="C28" s="277" t="s">
        <v>5</v>
      </c>
      <c r="D28" s="152"/>
      <c r="E28" s="152"/>
      <c r="F28" s="152"/>
      <c r="G28" s="152"/>
      <c r="H28" s="152"/>
      <c r="I28" s="152"/>
      <c r="J28" s="164"/>
      <c r="K28" s="152"/>
      <c r="L28" s="164"/>
      <c r="M28" s="152"/>
      <c r="N28" s="164"/>
      <c r="O28" s="152"/>
    </row>
    <row r="29" spans="1:15" ht="12.75">
      <c r="A29" s="190"/>
      <c r="C29" s="152" t="s">
        <v>213</v>
      </c>
      <c r="D29" s="152"/>
      <c r="E29" s="152"/>
      <c r="F29" s="152"/>
      <c r="G29" s="152"/>
      <c r="H29" s="152"/>
      <c r="I29" s="152"/>
      <c r="J29" s="164">
        <v>1621</v>
      </c>
      <c r="K29" s="152"/>
      <c r="L29" s="164">
        <v>0</v>
      </c>
      <c r="M29" s="152"/>
      <c r="N29" s="164">
        <f>J29+L29</f>
        <v>1621</v>
      </c>
      <c r="O29" s="152"/>
    </row>
    <row r="30" spans="1:15" ht="12.75">
      <c r="A30" s="190"/>
      <c r="C30" s="152" t="s">
        <v>8</v>
      </c>
      <c r="D30" s="152"/>
      <c r="E30" s="152"/>
      <c r="F30" s="152"/>
      <c r="G30" s="152"/>
      <c r="H30" s="152"/>
      <c r="I30" s="152"/>
      <c r="J30" s="164">
        <v>31250</v>
      </c>
      <c r="K30" s="152"/>
      <c r="L30" s="164">
        <v>0</v>
      </c>
      <c r="M30" s="152"/>
      <c r="N30" s="164">
        <f>J30+L30</f>
        <v>31250</v>
      </c>
      <c r="O30" s="152"/>
    </row>
    <row r="31" spans="1:19" ht="12.75">
      <c r="A31" s="190"/>
      <c r="C31" s="152" t="s">
        <v>7</v>
      </c>
      <c r="D31" s="152"/>
      <c r="E31" s="152"/>
      <c r="F31" s="152"/>
      <c r="G31" s="152"/>
      <c r="H31" s="152"/>
      <c r="I31" s="152"/>
      <c r="J31" s="211">
        <v>33012</v>
      </c>
      <c r="K31" s="152"/>
      <c r="L31" s="211">
        <v>0</v>
      </c>
      <c r="M31" s="152"/>
      <c r="N31" s="211">
        <f>J31+L31</f>
        <v>33012</v>
      </c>
      <c r="O31" s="152"/>
      <c r="P31" s="152"/>
      <c r="Q31" s="152"/>
      <c r="R31" s="152"/>
      <c r="S31" s="152"/>
    </row>
    <row r="32" spans="3:19" ht="3" customHeight="1">
      <c r="C32" s="152"/>
      <c r="D32" s="152"/>
      <c r="E32" s="152"/>
      <c r="F32" s="152"/>
      <c r="G32" s="152"/>
      <c r="H32" s="152"/>
      <c r="I32" s="152"/>
      <c r="J32" s="164"/>
      <c r="K32" s="152"/>
      <c r="L32" s="164"/>
      <c r="M32" s="152"/>
      <c r="N32" s="164"/>
      <c r="O32" s="152"/>
      <c r="P32" s="152"/>
      <c r="Q32" s="152"/>
      <c r="R32" s="152"/>
      <c r="S32" s="152"/>
    </row>
    <row r="33" spans="3:19" ht="12.75">
      <c r="C33" s="154"/>
      <c r="D33" s="154"/>
      <c r="E33" s="154"/>
      <c r="F33" s="154"/>
      <c r="G33" s="154"/>
      <c r="H33" s="154"/>
      <c r="I33" s="154"/>
      <c r="J33" s="238">
        <f>SUM(J29:J32)</f>
        <v>65883</v>
      </c>
      <c r="K33" s="206"/>
      <c r="L33" s="238">
        <f>SUM(L29:L32)</f>
        <v>0</v>
      </c>
      <c r="M33" s="152"/>
      <c r="N33" s="238">
        <f>SUM(N29:N32)</f>
        <v>65883</v>
      </c>
      <c r="O33" s="152"/>
      <c r="P33" s="152"/>
      <c r="Q33" s="152"/>
      <c r="R33" s="152"/>
      <c r="S33" s="152"/>
    </row>
    <row r="34" spans="3:19" ht="12.75">
      <c r="C34" s="277" t="s">
        <v>6</v>
      </c>
      <c r="D34" s="154"/>
      <c r="E34" s="154"/>
      <c r="F34" s="154"/>
      <c r="G34" s="154"/>
      <c r="H34" s="154"/>
      <c r="I34" s="154"/>
      <c r="J34" s="238"/>
      <c r="K34" s="206"/>
      <c r="L34" s="192"/>
      <c r="M34" s="152"/>
      <c r="N34" s="238"/>
      <c r="O34" s="152"/>
      <c r="P34" s="152"/>
      <c r="Q34" s="152"/>
      <c r="R34" s="152"/>
      <c r="S34" s="152"/>
    </row>
    <row r="35" spans="3:19" ht="12.75">
      <c r="C35" s="152" t="str">
        <f>C29</f>
        <v>Hire Purchase</v>
      </c>
      <c r="D35" s="154"/>
      <c r="E35" s="154"/>
      <c r="F35" s="154"/>
      <c r="G35" s="154"/>
      <c r="H35" s="154"/>
      <c r="I35" s="154"/>
      <c r="J35" s="238">
        <v>0</v>
      </c>
      <c r="K35" s="206"/>
      <c r="L35" s="238">
        <v>0</v>
      </c>
      <c r="M35" s="152"/>
      <c r="N35" s="238">
        <f>L35+J35</f>
        <v>0</v>
      </c>
      <c r="O35" s="152"/>
      <c r="P35" s="152"/>
      <c r="Q35" s="152"/>
      <c r="R35" s="152"/>
      <c r="S35" s="152"/>
    </row>
    <row r="36" spans="3:15" ht="12.75">
      <c r="C36" s="152" t="s">
        <v>227</v>
      </c>
      <c r="D36" s="154"/>
      <c r="E36" s="154"/>
      <c r="F36" s="154"/>
      <c r="G36" s="154"/>
      <c r="H36" s="154"/>
      <c r="I36" s="154"/>
      <c r="J36" s="238">
        <v>2281</v>
      </c>
      <c r="K36" s="206"/>
      <c r="L36" s="238">
        <v>0</v>
      </c>
      <c r="M36" s="152"/>
      <c r="N36" s="238">
        <f>L36+J36</f>
        <v>2281</v>
      </c>
      <c r="O36" s="152"/>
    </row>
    <row r="37" spans="3:19" ht="13.5" thickBot="1">
      <c r="C37" s="154"/>
      <c r="D37" s="154"/>
      <c r="E37" s="154"/>
      <c r="F37" s="154"/>
      <c r="G37" s="154"/>
      <c r="H37" s="154"/>
      <c r="I37" s="154"/>
      <c r="J37" s="258">
        <f>SUM(J33:J36)</f>
        <v>68164</v>
      </c>
      <c r="K37" s="206"/>
      <c r="L37" s="258">
        <f>SUM(L33:L36)</f>
        <v>0</v>
      </c>
      <c r="M37" s="152"/>
      <c r="N37" s="258">
        <f>SUM(N33:N36)</f>
        <v>68164</v>
      </c>
      <c r="O37" s="152"/>
      <c r="P37" s="191"/>
      <c r="S37" s="191"/>
    </row>
    <row r="38" spans="3:15" ht="12.75">
      <c r="C38" s="154"/>
      <c r="D38" s="154"/>
      <c r="E38" s="154"/>
      <c r="F38" s="154"/>
      <c r="G38" s="154"/>
      <c r="H38" s="154"/>
      <c r="I38" s="154"/>
      <c r="J38" s="192"/>
      <c r="K38" s="206"/>
      <c r="L38" s="278"/>
      <c r="M38" s="152"/>
      <c r="N38" s="164"/>
      <c r="O38" s="152"/>
    </row>
    <row r="39" spans="1:14" ht="12.75">
      <c r="A39" s="190" t="s">
        <v>36</v>
      </c>
      <c r="C39" s="154" t="s">
        <v>43</v>
      </c>
      <c r="D39" s="154"/>
      <c r="E39" s="154"/>
      <c r="F39" s="154"/>
      <c r="G39" s="154"/>
      <c r="H39" s="154"/>
      <c r="I39" s="154"/>
      <c r="J39" s="192"/>
      <c r="K39" s="152"/>
      <c r="L39" s="192"/>
      <c r="M39" s="152"/>
      <c r="N39" s="164"/>
    </row>
    <row r="40" spans="3:14" ht="3" customHeight="1">
      <c r="C40" s="152"/>
      <c r="D40" s="152"/>
      <c r="E40" s="152"/>
      <c r="F40" s="152"/>
      <c r="G40" s="152"/>
      <c r="H40" s="152"/>
      <c r="I40" s="152"/>
      <c r="J40" s="164"/>
      <c r="K40" s="152"/>
      <c r="L40" s="164"/>
      <c r="M40" s="152"/>
      <c r="N40" s="164"/>
    </row>
    <row r="41" spans="3:14" ht="12.75">
      <c r="C41" s="152" t="s">
        <v>9</v>
      </c>
      <c r="D41" s="152"/>
      <c r="E41" s="152"/>
      <c r="F41" s="152"/>
      <c r="G41" s="152"/>
      <c r="H41" s="152"/>
      <c r="I41" s="152"/>
      <c r="J41" s="164"/>
      <c r="K41" s="152"/>
      <c r="L41" s="164"/>
      <c r="M41" s="152"/>
      <c r="N41" s="164"/>
    </row>
    <row r="42" spans="3:14" ht="3" customHeight="1">
      <c r="C42" s="152"/>
      <c r="D42" s="152"/>
      <c r="E42" s="152"/>
      <c r="F42" s="152"/>
      <c r="G42" s="152"/>
      <c r="H42" s="152"/>
      <c r="I42" s="152"/>
      <c r="J42" s="164"/>
      <c r="K42" s="152"/>
      <c r="L42" s="164"/>
      <c r="M42" s="152"/>
      <c r="N42" s="164"/>
    </row>
    <row r="43" spans="1:14" ht="12.75">
      <c r="A43" s="190" t="s">
        <v>38</v>
      </c>
      <c r="C43" s="154" t="s">
        <v>44</v>
      </c>
      <c r="D43" s="152"/>
      <c r="E43" s="152"/>
      <c r="F43" s="152"/>
      <c r="G43" s="152"/>
      <c r="H43" s="152"/>
      <c r="I43" s="152"/>
      <c r="J43" s="164"/>
      <c r="K43" s="152"/>
      <c r="L43" s="164"/>
      <c r="M43" s="152"/>
      <c r="N43" s="164"/>
    </row>
    <row r="44" spans="3:14" ht="3" customHeight="1">
      <c r="C44" s="152"/>
      <c r="D44" s="152"/>
      <c r="E44" s="152"/>
      <c r="F44" s="152"/>
      <c r="G44" s="152"/>
      <c r="H44" s="152"/>
      <c r="I44" s="152"/>
      <c r="J44" s="164"/>
      <c r="K44" s="152"/>
      <c r="L44" s="164"/>
      <c r="M44" s="152"/>
      <c r="N44" s="164"/>
    </row>
    <row r="45" ht="12.75">
      <c r="C45" s="169" t="s">
        <v>271</v>
      </c>
    </row>
    <row r="46" ht="3" customHeight="1"/>
    <row r="47" spans="1:3" ht="12.75">
      <c r="A47" s="190" t="s">
        <v>39</v>
      </c>
      <c r="C47" s="190" t="s">
        <v>10</v>
      </c>
    </row>
    <row r="48" ht="12.75">
      <c r="C48" s="169" t="s">
        <v>244</v>
      </c>
    </row>
    <row r="49" ht="3" customHeight="1"/>
    <row r="50" spans="1:3" ht="12.75">
      <c r="A50" s="190" t="s">
        <v>69</v>
      </c>
      <c r="C50" s="190" t="s">
        <v>114</v>
      </c>
    </row>
    <row r="51" ht="3" customHeight="1"/>
    <row r="52" spans="3:16" ht="39" customHeight="1">
      <c r="C52" s="335" t="s">
        <v>278</v>
      </c>
      <c r="D52" s="335"/>
      <c r="E52" s="335"/>
      <c r="F52" s="335"/>
      <c r="G52" s="335"/>
      <c r="H52" s="335"/>
      <c r="I52" s="335"/>
      <c r="J52" s="335"/>
      <c r="K52" s="335"/>
      <c r="L52" s="335"/>
      <c r="M52" s="335"/>
      <c r="N52" s="335"/>
      <c r="O52" s="335"/>
      <c r="P52" s="335"/>
    </row>
    <row r="53" ht="3" customHeight="1"/>
    <row r="54" spans="3:16" ht="42" customHeight="1">
      <c r="C54" s="335" t="s">
        <v>11</v>
      </c>
      <c r="D54" s="335"/>
      <c r="E54" s="335"/>
      <c r="F54" s="335"/>
      <c r="G54" s="335"/>
      <c r="H54" s="335"/>
      <c r="I54" s="335"/>
      <c r="J54" s="335"/>
      <c r="K54" s="335"/>
      <c r="L54" s="335"/>
      <c r="M54" s="335"/>
      <c r="N54" s="335"/>
      <c r="O54" s="335"/>
      <c r="P54" s="335"/>
    </row>
    <row r="55" ht="3" customHeight="1"/>
    <row r="57" ht="12.75">
      <c r="A57" s="169" t="s">
        <v>15</v>
      </c>
    </row>
    <row r="59" ht="12.75">
      <c r="A59" s="190" t="s">
        <v>16</v>
      </c>
    </row>
    <row r="60" ht="12.75">
      <c r="A60" s="169" t="s">
        <v>17</v>
      </c>
    </row>
    <row r="62" ht="12.75">
      <c r="A62" s="213" t="s">
        <v>269</v>
      </c>
    </row>
  </sheetData>
  <mergeCells count="8">
    <mergeCell ref="C16:P16"/>
    <mergeCell ref="C52:P52"/>
    <mergeCell ref="C54:P54"/>
    <mergeCell ref="A1:P1"/>
    <mergeCell ref="A2:P2"/>
    <mergeCell ref="C14:P14"/>
    <mergeCell ref="C11:P11"/>
    <mergeCell ref="C12:P12"/>
  </mergeCells>
  <printOptions/>
  <pageMargins left="0.67" right="0.34" top="0.81" bottom="0.75" header="0.38" footer="0.8"/>
  <pageSetup horizontalDpi="600" verticalDpi="600" orientation="portrait" scale="90" r:id="rId1"/>
  <headerFooter alignWithMargins="0">
    <oddFooter>&amp;C&amp;"Times New Roman,Italic"&amp;8Page 10</oddFooter>
  </headerFooter>
</worksheet>
</file>

<file path=xl/worksheets/sheet2.xml><?xml version="1.0" encoding="utf-8"?>
<worksheet xmlns="http://schemas.openxmlformats.org/spreadsheetml/2006/main" xmlns:r="http://schemas.openxmlformats.org/officeDocument/2006/relationships">
  <dimension ref="A1:L66"/>
  <sheetViews>
    <sheetView showGridLines="0" workbookViewId="0" topLeftCell="A6">
      <selection activeCell="A37" sqref="A37"/>
    </sheetView>
  </sheetViews>
  <sheetFormatPr defaultColWidth="9.140625" defaultRowHeight="12.75"/>
  <cols>
    <col min="1" max="1" width="51.140625" style="1" customWidth="1"/>
    <col min="2" max="2" width="16.7109375" style="169" customWidth="1"/>
    <col min="3" max="3" width="3.140625" style="13" hidden="1" customWidth="1"/>
    <col min="4" max="4" width="2.57421875" style="1" customWidth="1"/>
    <col min="5" max="5" width="15.421875" style="1" customWidth="1"/>
    <col min="6" max="6" width="0.13671875" style="1" hidden="1" customWidth="1"/>
    <col min="7" max="7" width="2.8515625" style="1" customWidth="1"/>
    <col min="8" max="8" width="0.5625" style="1" customWidth="1"/>
    <col min="9" max="16384" width="9.140625" style="1" customWidth="1"/>
  </cols>
  <sheetData>
    <row r="1" spans="1:12" ht="19.5" customHeight="1">
      <c r="A1" s="314" t="str">
        <f>'page 1-IS'!A1:G1</f>
        <v>BINA GOODYEAR BERHAD (18645-H)</v>
      </c>
      <c r="B1" s="314"/>
      <c r="C1" s="314"/>
      <c r="D1" s="314"/>
      <c r="E1" s="314"/>
      <c r="F1" s="314"/>
      <c r="G1" s="314"/>
      <c r="H1" s="314"/>
      <c r="I1" s="6"/>
      <c r="J1" s="6"/>
      <c r="K1" s="6"/>
      <c r="L1" s="6"/>
    </row>
    <row r="2" spans="1:12" ht="12.75">
      <c r="A2" s="315" t="s">
        <v>21</v>
      </c>
      <c r="B2" s="315"/>
      <c r="C2" s="315"/>
      <c r="D2" s="315"/>
      <c r="E2" s="315"/>
      <c r="F2" s="315"/>
      <c r="G2" s="315"/>
      <c r="H2" s="315"/>
      <c r="I2" s="24"/>
      <c r="J2" s="7"/>
      <c r="K2" s="7"/>
      <c r="L2" s="7"/>
    </row>
    <row r="3" ht="7.5" customHeight="1">
      <c r="I3" s="3"/>
    </row>
    <row r="4" spans="1:9" ht="14.25">
      <c r="A4" s="8" t="str">
        <f>'page 1-IS'!A4</f>
        <v>Interim report for the financial period ended 30 September 2009</v>
      </c>
      <c r="I4" s="3"/>
    </row>
    <row r="5" spans="1:9" ht="12.75">
      <c r="A5" s="9" t="s">
        <v>54</v>
      </c>
      <c r="I5" s="3"/>
    </row>
    <row r="6" spans="1:8" s="2" customFormat="1" ht="6.75" customHeight="1">
      <c r="A6" s="11"/>
      <c r="B6" s="163"/>
      <c r="C6" s="36"/>
      <c r="D6" s="11"/>
      <c r="E6" s="11"/>
      <c r="F6" s="11"/>
      <c r="G6" s="11"/>
      <c r="H6" s="4"/>
    </row>
    <row r="7" ht="12.75">
      <c r="A7" s="3" t="s">
        <v>124</v>
      </c>
    </row>
    <row r="8" ht="3" customHeight="1"/>
    <row r="9" spans="2:6" s="16" customFormat="1" ht="51" customHeight="1">
      <c r="B9" s="170" t="s">
        <v>83</v>
      </c>
      <c r="C9" s="31" t="s">
        <v>80</v>
      </c>
      <c r="D9" s="18"/>
      <c r="E9" s="17" t="s">
        <v>82</v>
      </c>
      <c r="F9" s="25" t="s">
        <v>24</v>
      </c>
    </row>
    <row r="10" spans="2:6" s="16" customFormat="1" ht="11.25" customHeight="1">
      <c r="B10" s="170"/>
      <c r="C10" s="31"/>
      <c r="D10" s="18"/>
      <c r="E10" s="17" t="s">
        <v>145</v>
      </c>
      <c r="F10" s="25"/>
    </row>
    <row r="11" spans="2:6" s="16" customFormat="1" ht="12">
      <c r="B11" s="171" t="str">
        <f>'page 1-IS'!F11</f>
        <v>30/9/09</v>
      </c>
      <c r="C11" s="71" t="s">
        <v>81</v>
      </c>
      <c r="D11" s="18"/>
      <c r="E11" s="67" t="s">
        <v>257</v>
      </c>
      <c r="F11" s="26">
        <v>36433</v>
      </c>
    </row>
    <row r="12" spans="2:6" s="16" customFormat="1" ht="12">
      <c r="B12" s="172" t="s">
        <v>23</v>
      </c>
      <c r="C12" s="33" t="s">
        <v>23</v>
      </c>
      <c r="D12" s="18"/>
      <c r="E12" s="18" t="s">
        <v>23</v>
      </c>
      <c r="F12" s="15" t="s">
        <v>23</v>
      </c>
    </row>
    <row r="13" spans="2:6" s="16" customFormat="1" ht="6" customHeight="1">
      <c r="B13" s="173"/>
      <c r="C13" s="37" t="s">
        <v>55</v>
      </c>
      <c r="D13" s="18"/>
      <c r="E13" s="29"/>
      <c r="F13" s="15"/>
    </row>
    <row r="14" spans="1:3" s="16" customFormat="1" ht="16.5" customHeight="1">
      <c r="A14" s="27" t="s">
        <v>94</v>
      </c>
      <c r="B14" s="174"/>
      <c r="C14" s="35"/>
    </row>
    <row r="15" spans="1:3" s="16" customFormat="1" ht="16.5" customHeight="1">
      <c r="A15" s="27"/>
      <c r="B15" s="174"/>
      <c r="C15" s="35"/>
    </row>
    <row r="16" spans="1:3" s="16" customFormat="1" ht="16.5" customHeight="1">
      <c r="A16" s="27" t="s">
        <v>95</v>
      </c>
      <c r="B16" s="174"/>
      <c r="C16" s="35"/>
    </row>
    <row r="17" spans="1:5" s="16" customFormat="1" ht="12">
      <c r="A17" s="16" t="s">
        <v>96</v>
      </c>
      <c r="B17" s="175">
        <v>8424</v>
      </c>
      <c r="C17" s="111">
        <v>54130</v>
      </c>
      <c r="D17" s="129"/>
      <c r="E17" s="102">
        <v>10399</v>
      </c>
    </row>
    <row r="18" spans="1:5" s="16" customFormat="1" ht="12">
      <c r="A18" s="16" t="s">
        <v>234</v>
      </c>
      <c r="B18" s="175">
        <v>1343</v>
      </c>
      <c r="C18" s="111"/>
      <c r="D18" s="129"/>
      <c r="E18" s="102">
        <v>1347</v>
      </c>
    </row>
    <row r="19" spans="1:5" s="16" customFormat="1" ht="12">
      <c r="A19" s="16" t="s">
        <v>98</v>
      </c>
      <c r="B19" s="175">
        <v>2408</v>
      </c>
      <c r="C19" s="111">
        <v>5294</v>
      </c>
      <c r="D19" s="129"/>
      <c r="E19" s="102">
        <v>2408</v>
      </c>
    </row>
    <row r="20" spans="1:5" s="16" customFormat="1" ht="12">
      <c r="A20" s="16" t="s">
        <v>97</v>
      </c>
      <c r="B20" s="175">
        <v>4514</v>
      </c>
      <c r="C20" s="111">
        <v>443186</v>
      </c>
      <c r="D20" s="129"/>
      <c r="E20" s="102">
        <v>4977</v>
      </c>
    </row>
    <row r="21" spans="1:5" s="16" customFormat="1" ht="12">
      <c r="A21" s="16" t="s">
        <v>139</v>
      </c>
      <c r="B21" s="176">
        <v>1000</v>
      </c>
      <c r="C21" s="111">
        <v>51228</v>
      </c>
      <c r="D21" s="129"/>
      <c r="E21" s="108">
        <v>1000</v>
      </c>
    </row>
    <row r="22" spans="1:5" s="16" customFormat="1" ht="12">
      <c r="A22" s="27"/>
      <c r="B22" s="175">
        <f>SUM(B17:B21)</f>
        <v>17689</v>
      </c>
      <c r="C22" s="111"/>
      <c r="D22" s="129"/>
      <c r="E22" s="102">
        <f>SUM(E17:E21)</f>
        <v>20131</v>
      </c>
    </row>
    <row r="23" spans="1:5" s="16" customFormat="1" ht="12">
      <c r="A23" s="27"/>
      <c r="B23" s="175"/>
      <c r="C23" s="111"/>
      <c r="D23" s="129"/>
      <c r="E23" s="102"/>
    </row>
    <row r="24" spans="1:9" s="16" customFormat="1" ht="12">
      <c r="A24" s="27" t="s">
        <v>48</v>
      </c>
      <c r="B24" s="175"/>
      <c r="C24" s="111"/>
      <c r="D24" s="129"/>
      <c r="E24" s="193"/>
      <c r="I24" s="165"/>
    </row>
    <row r="25" spans="1:9" s="16" customFormat="1" ht="12">
      <c r="A25" s="77" t="s">
        <v>58</v>
      </c>
      <c r="B25" s="177">
        <v>5329</v>
      </c>
      <c r="C25" s="139">
        <v>237754</v>
      </c>
      <c r="D25" s="129"/>
      <c r="E25" s="280">
        <v>6980</v>
      </c>
      <c r="I25" s="165"/>
    </row>
    <row r="26" spans="1:9" s="16" customFormat="1" ht="12">
      <c r="A26" s="77" t="s">
        <v>178</v>
      </c>
      <c r="B26" s="178">
        <v>0</v>
      </c>
      <c r="C26" s="141">
        <v>4296</v>
      </c>
      <c r="D26" s="129"/>
      <c r="E26" s="281">
        <v>33860</v>
      </c>
      <c r="I26" s="165"/>
    </row>
    <row r="27" spans="1:9" s="16" customFormat="1" ht="12">
      <c r="A27" s="77" t="s">
        <v>140</v>
      </c>
      <c r="B27" s="178">
        <v>136283</v>
      </c>
      <c r="C27" s="141">
        <v>55919</v>
      </c>
      <c r="D27" s="129"/>
      <c r="E27" s="281">
        <v>128939</v>
      </c>
      <c r="I27" s="165"/>
    </row>
    <row r="28" spans="1:9" s="16" customFormat="1" ht="12">
      <c r="A28" s="77" t="s">
        <v>141</v>
      </c>
      <c r="B28" s="178">
        <v>70922</v>
      </c>
      <c r="C28" s="141">
        <v>0</v>
      </c>
      <c r="D28" s="129"/>
      <c r="E28" s="281">
        <v>73196</v>
      </c>
      <c r="I28" s="165"/>
    </row>
    <row r="29" spans="1:9" s="16" customFormat="1" ht="12">
      <c r="A29" s="77" t="s">
        <v>142</v>
      </c>
      <c r="B29" s="178">
        <v>593</v>
      </c>
      <c r="C29" s="141">
        <v>0</v>
      </c>
      <c r="D29" s="129"/>
      <c r="E29" s="281">
        <v>593</v>
      </c>
      <c r="I29" s="165"/>
    </row>
    <row r="30" spans="1:9" s="16" customFormat="1" ht="12">
      <c r="A30" s="77" t="s">
        <v>84</v>
      </c>
      <c r="B30" s="178">
        <v>2258</v>
      </c>
      <c r="C30" s="141">
        <v>5000</v>
      </c>
      <c r="D30" s="129"/>
      <c r="E30" s="281">
        <v>2145</v>
      </c>
      <c r="I30" s="165"/>
    </row>
    <row r="31" spans="1:9" s="16" customFormat="1" ht="12">
      <c r="A31" s="77" t="s">
        <v>143</v>
      </c>
      <c r="B31" s="178">
        <v>0</v>
      </c>
      <c r="C31" s="141">
        <v>95995</v>
      </c>
      <c r="D31" s="129"/>
      <c r="E31" s="281">
        <v>0</v>
      </c>
      <c r="I31" s="165"/>
    </row>
    <row r="32" spans="1:9" s="16" customFormat="1" ht="12">
      <c r="A32" s="77" t="s">
        <v>144</v>
      </c>
      <c r="B32" s="178">
        <v>16050</v>
      </c>
      <c r="C32" s="141">
        <v>106981</v>
      </c>
      <c r="D32" s="129"/>
      <c r="E32" s="142">
        <v>19466</v>
      </c>
      <c r="I32" s="165"/>
    </row>
    <row r="33" spans="2:9" s="16" customFormat="1" ht="12">
      <c r="B33" s="179">
        <f>SUM(B25:B32)</f>
        <v>231435</v>
      </c>
      <c r="C33" s="143">
        <v>505945</v>
      </c>
      <c r="D33" s="129"/>
      <c r="E33" s="144">
        <f>SUM(E25:E32)</f>
        <v>265179</v>
      </c>
      <c r="I33" s="165"/>
    </row>
    <row r="34" spans="1:5" s="16" customFormat="1" ht="12">
      <c r="A34" s="27"/>
      <c r="B34" s="175"/>
      <c r="C34" s="111"/>
      <c r="D34" s="129"/>
      <c r="E34" s="102"/>
    </row>
    <row r="35" spans="1:5" s="16" customFormat="1" ht="12.75" thickBot="1">
      <c r="A35" s="27" t="s">
        <v>99</v>
      </c>
      <c r="B35" s="180">
        <f>B22+B33</f>
        <v>249124</v>
      </c>
      <c r="C35" s="113">
        <v>0</v>
      </c>
      <c r="D35" s="129"/>
      <c r="E35" s="106">
        <f>+E22+E33</f>
        <v>285310</v>
      </c>
    </row>
    <row r="36" spans="1:5" s="16" customFormat="1" ht="12">
      <c r="A36" s="27"/>
      <c r="B36" s="181"/>
      <c r="C36" s="34"/>
      <c r="D36" s="21"/>
      <c r="E36" s="51"/>
    </row>
    <row r="37" spans="1:5" s="16" customFormat="1" ht="12">
      <c r="A37" s="27"/>
      <c r="B37" s="181"/>
      <c r="C37" s="34"/>
      <c r="D37" s="21"/>
      <c r="E37" s="51"/>
    </row>
    <row r="38" spans="2:5" ht="12.75">
      <c r="B38" s="182"/>
      <c r="C38" s="14"/>
      <c r="D38" s="5"/>
      <c r="E38" s="5"/>
    </row>
    <row r="39" ht="27" customHeight="1">
      <c r="H39" s="56"/>
    </row>
    <row r="40" spans="2:5" ht="12.75">
      <c r="B40" s="182"/>
      <c r="C40" s="14"/>
      <c r="D40" s="5"/>
      <c r="E40" s="5"/>
    </row>
    <row r="41" ht="27" customHeight="1"/>
    <row r="42" spans="2:5" ht="12.75">
      <c r="B42" s="182"/>
      <c r="C42" s="14"/>
      <c r="D42" s="5"/>
      <c r="E42" s="5"/>
    </row>
    <row r="43" spans="2:5" ht="12.75">
      <c r="B43" s="182"/>
      <c r="C43" s="14"/>
      <c r="D43" s="5"/>
      <c r="E43" s="5"/>
    </row>
    <row r="44" spans="2:5" ht="12.75">
      <c r="B44" s="182"/>
      <c r="C44" s="14"/>
      <c r="D44" s="5"/>
      <c r="E44" s="5"/>
    </row>
    <row r="45" spans="2:5" ht="12.75">
      <c r="B45" s="182"/>
      <c r="C45" s="14"/>
      <c r="D45" s="5"/>
      <c r="E45" s="5"/>
    </row>
    <row r="46" spans="2:5" ht="12.75">
      <c r="B46" s="182"/>
      <c r="C46" s="14"/>
      <c r="D46" s="5"/>
      <c r="E46" s="5"/>
    </row>
    <row r="47" spans="2:5" ht="12.75">
      <c r="B47" s="182"/>
      <c r="C47" s="14"/>
      <c r="D47" s="5"/>
      <c r="E47" s="5"/>
    </row>
    <row r="48" spans="2:5" ht="12.75">
      <c r="B48" s="182"/>
      <c r="C48" s="14"/>
      <c r="D48" s="5"/>
      <c r="E48" s="5"/>
    </row>
    <row r="49" spans="2:5" ht="12.75">
      <c r="B49" s="182"/>
      <c r="C49" s="14"/>
      <c r="D49" s="5"/>
      <c r="E49" s="5"/>
    </row>
    <row r="50" spans="2:5" ht="12.75">
      <c r="B50" s="182"/>
      <c r="C50" s="14"/>
      <c r="D50" s="5"/>
      <c r="E50" s="5"/>
    </row>
    <row r="51" spans="2:5" ht="12.75">
      <c r="B51" s="182"/>
      <c r="C51" s="14"/>
      <c r="D51" s="5"/>
      <c r="E51" s="5"/>
    </row>
    <row r="52" spans="2:5" ht="12.75">
      <c r="B52" s="182"/>
      <c r="C52" s="14"/>
      <c r="D52" s="5"/>
      <c r="E52" s="5"/>
    </row>
    <row r="53" spans="2:5" ht="12.75">
      <c r="B53" s="182"/>
      <c r="C53" s="14"/>
      <c r="D53" s="5"/>
      <c r="E53" s="5"/>
    </row>
    <row r="54" spans="2:5" ht="12.75">
      <c r="B54" s="182"/>
      <c r="C54" s="14"/>
      <c r="D54" s="5"/>
      <c r="E54" s="5"/>
    </row>
    <row r="55" spans="2:5" ht="12.75">
      <c r="B55" s="182"/>
      <c r="C55" s="14"/>
      <c r="D55" s="5"/>
      <c r="E55" s="5"/>
    </row>
    <row r="56" spans="2:5" ht="12.75">
      <c r="B56" s="182"/>
      <c r="C56" s="14"/>
      <c r="D56" s="5"/>
      <c r="E56" s="5"/>
    </row>
    <row r="57" spans="2:5" ht="12.75">
      <c r="B57" s="182"/>
      <c r="C57" s="14"/>
      <c r="D57" s="5"/>
      <c r="E57" s="5"/>
    </row>
    <row r="58" spans="2:5" ht="12.75">
      <c r="B58" s="182"/>
      <c r="C58" s="14"/>
      <c r="D58" s="5"/>
      <c r="E58" s="5"/>
    </row>
    <row r="59" spans="2:5" ht="12.75">
      <c r="B59" s="182"/>
      <c r="C59" s="14"/>
      <c r="D59" s="5"/>
      <c r="E59" s="5"/>
    </row>
    <row r="60" spans="2:5" ht="12.75">
      <c r="B60" s="182"/>
      <c r="C60" s="14"/>
      <c r="D60" s="5"/>
      <c r="E60" s="5"/>
    </row>
    <row r="61" spans="2:5" ht="12.75">
      <c r="B61" s="182"/>
      <c r="C61" s="14"/>
      <c r="D61" s="5"/>
      <c r="E61" s="5"/>
    </row>
    <row r="66" ht="12.75">
      <c r="A66" s="167"/>
    </row>
  </sheetData>
  <mergeCells count="2">
    <mergeCell ref="A1:H1"/>
    <mergeCell ref="A2:H2"/>
  </mergeCells>
  <printOptions/>
  <pageMargins left="1" right="0.25" top="0.81" bottom="0.75" header="0.38" footer="0.8"/>
  <pageSetup horizontalDpi="600" verticalDpi="600" orientation="portrait" scale="90" r:id="rId1"/>
  <headerFooter alignWithMargins="0">
    <oddFooter>&amp;C&amp;"Times New Roman,Italic"&amp;8Page 2</oddFooter>
  </headerFooter>
</worksheet>
</file>

<file path=xl/worksheets/sheet3.xml><?xml version="1.0" encoding="utf-8"?>
<worksheet xmlns="http://schemas.openxmlformats.org/spreadsheetml/2006/main" xmlns:r="http://schemas.openxmlformats.org/officeDocument/2006/relationships">
  <dimension ref="A1:L73"/>
  <sheetViews>
    <sheetView showGridLines="0" workbookViewId="0" topLeftCell="A17">
      <selection activeCell="A46" sqref="A46:G46"/>
    </sheetView>
  </sheetViews>
  <sheetFormatPr defaultColWidth="9.140625" defaultRowHeight="12.75"/>
  <cols>
    <col min="1" max="1" width="51.140625" style="1" customWidth="1"/>
    <col min="2" max="2" width="16.7109375" style="169" customWidth="1"/>
    <col min="3" max="3" width="3.140625" style="13" hidden="1" customWidth="1"/>
    <col min="4" max="4" width="2.57421875" style="1" customWidth="1"/>
    <col min="5" max="5" width="15.421875" style="1" customWidth="1"/>
    <col min="6" max="6" width="0.13671875" style="1" hidden="1" customWidth="1"/>
    <col min="7" max="7" width="2.8515625" style="1" customWidth="1"/>
    <col min="8" max="8" width="0.5625" style="1" customWidth="1"/>
    <col min="9" max="16384" width="9.140625" style="1" customWidth="1"/>
  </cols>
  <sheetData>
    <row r="1" spans="1:12" ht="19.5" customHeight="1">
      <c r="A1" s="314" t="str">
        <f>'page 1-IS'!A1:G1</f>
        <v>BINA GOODYEAR BERHAD (18645-H)</v>
      </c>
      <c r="B1" s="314"/>
      <c r="C1" s="314"/>
      <c r="D1" s="314"/>
      <c r="E1" s="314"/>
      <c r="F1" s="314"/>
      <c r="G1" s="314"/>
      <c r="H1" s="314"/>
      <c r="I1" s="6"/>
      <c r="J1" s="6"/>
      <c r="K1" s="6"/>
      <c r="L1" s="6"/>
    </row>
    <row r="2" spans="1:12" ht="12.75">
      <c r="A2" s="315" t="s">
        <v>21</v>
      </c>
      <c r="B2" s="315"/>
      <c r="C2" s="315"/>
      <c r="D2" s="315"/>
      <c r="E2" s="315"/>
      <c r="F2" s="315"/>
      <c r="G2" s="315"/>
      <c r="H2" s="315"/>
      <c r="I2" s="24"/>
      <c r="J2" s="7"/>
      <c r="K2" s="7"/>
      <c r="L2" s="7"/>
    </row>
    <row r="3" ht="7.5" customHeight="1">
      <c r="I3" s="3"/>
    </row>
    <row r="4" spans="1:9" ht="14.25">
      <c r="A4" s="8" t="str">
        <f>'page 1-IS'!A4</f>
        <v>Interim report for the financial period ended 30 September 2009</v>
      </c>
      <c r="I4" s="3"/>
    </row>
    <row r="5" spans="1:9" ht="12.75">
      <c r="A5" s="9" t="s">
        <v>54</v>
      </c>
      <c r="I5" s="3"/>
    </row>
    <row r="6" spans="1:8" s="2" customFormat="1" ht="6.75" customHeight="1">
      <c r="A6" s="11"/>
      <c r="B6" s="163"/>
      <c r="C6" s="36"/>
      <c r="D6" s="11"/>
      <c r="E6" s="11"/>
      <c r="F6" s="11"/>
      <c r="G6" s="11"/>
      <c r="H6" s="4"/>
    </row>
    <row r="7" ht="12.75">
      <c r="A7" s="3" t="s">
        <v>125</v>
      </c>
    </row>
    <row r="8" ht="3" customHeight="1"/>
    <row r="9" spans="2:6" s="16" customFormat="1" ht="51" customHeight="1">
      <c r="B9" s="170" t="s">
        <v>83</v>
      </c>
      <c r="C9" s="31" t="s">
        <v>80</v>
      </c>
      <c r="D9" s="18"/>
      <c r="E9" s="17" t="s">
        <v>82</v>
      </c>
      <c r="F9" s="25" t="s">
        <v>24</v>
      </c>
    </row>
    <row r="10" spans="2:6" s="16" customFormat="1" ht="11.25" customHeight="1">
      <c r="B10" s="170"/>
      <c r="C10" s="31"/>
      <c r="D10" s="18"/>
      <c r="E10" s="17" t="s">
        <v>145</v>
      </c>
      <c r="F10" s="25"/>
    </row>
    <row r="11" spans="2:6" s="16" customFormat="1" ht="12">
      <c r="B11" s="171" t="str">
        <f>'page 2-BS'!B11</f>
        <v>30/9/09</v>
      </c>
      <c r="C11" s="71" t="s">
        <v>81</v>
      </c>
      <c r="D11" s="18"/>
      <c r="E11" s="67" t="str">
        <f>'page 2-BS'!E11</f>
        <v>30/06/09</v>
      </c>
      <c r="F11" s="26">
        <v>36433</v>
      </c>
    </row>
    <row r="12" spans="2:6" s="16" customFormat="1" ht="12">
      <c r="B12" s="172" t="s">
        <v>23</v>
      </c>
      <c r="C12" s="33" t="s">
        <v>23</v>
      </c>
      <c r="D12" s="18"/>
      <c r="E12" s="18" t="s">
        <v>23</v>
      </c>
      <c r="F12" s="15" t="s">
        <v>23</v>
      </c>
    </row>
    <row r="13" spans="2:6" s="16" customFormat="1" ht="6" customHeight="1">
      <c r="B13" s="173"/>
      <c r="C13" s="37" t="s">
        <v>55</v>
      </c>
      <c r="D13" s="18"/>
      <c r="E13" s="29"/>
      <c r="F13" s="15"/>
    </row>
    <row r="14" spans="1:5" s="16" customFormat="1" ht="12">
      <c r="A14" s="27" t="s">
        <v>100</v>
      </c>
      <c r="B14" s="181"/>
      <c r="C14" s="34"/>
      <c r="D14" s="21"/>
      <c r="E14" s="51"/>
    </row>
    <row r="15" spans="1:5" s="16" customFormat="1" ht="12">
      <c r="A15" s="27"/>
      <c r="B15" s="181"/>
      <c r="C15" s="34"/>
      <c r="D15" s="21"/>
      <c r="E15" s="51"/>
    </row>
    <row r="16" spans="1:5" s="16" customFormat="1" ht="12">
      <c r="A16" s="27" t="s">
        <v>101</v>
      </c>
      <c r="B16" s="181"/>
      <c r="C16" s="34"/>
      <c r="D16" s="21"/>
      <c r="E16" s="51"/>
    </row>
    <row r="17" spans="1:5" s="16" customFormat="1" ht="12">
      <c r="A17" s="76" t="s">
        <v>102</v>
      </c>
      <c r="B17" s="175">
        <v>46260</v>
      </c>
      <c r="C17" s="111">
        <v>332668</v>
      </c>
      <c r="D17" s="129"/>
      <c r="E17" s="102">
        <v>46260</v>
      </c>
    </row>
    <row r="18" spans="1:5" s="16" customFormat="1" ht="12">
      <c r="A18" s="76" t="s">
        <v>103</v>
      </c>
      <c r="B18" s="175">
        <v>7297</v>
      </c>
      <c r="C18" s="111">
        <v>1073907</v>
      </c>
      <c r="D18" s="129"/>
      <c r="E18" s="102">
        <v>7297</v>
      </c>
    </row>
    <row r="19" spans="1:5" s="16" customFormat="1" ht="12">
      <c r="A19" s="76" t="s">
        <v>104</v>
      </c>
      <c r="B19" s="175">
        <v>0</v>
      </c>
      <c r="C19" s="111">
        <v>1073907</v>
      </c>
      <c r="D19" s="129"/>
      <c r="E19" s="102">
        <v>0</v>
      </c>
    </row>
    <row r="20" spans="1:9" s="16" customFormat="1" ht="12">
      <c r="A20" s="76" t="s">
        <v>105</v>
      </c>
      <c r="B20" s="175">
        <v>33387</v>
      </c>
      <c r="C20" s="111">
        <v>1073907</v>
      </c>
      <c r="D20" s="129"/>
      <c r="E20" s="102">
        <v>39454</v>
      </c>
      <c r="I20" s="165"/>
    </row>
    <row r="21" spans="1:9" s="16" customFormat="1" ht="12">
      <c r="A21" s="27" t="s">
        <v>59</v>
      </c>
      <c r="B21" s="252">
        <f>SUM(B17:B20)</f>
        <v>86944</v>
      </c>
      <c r="C21" s="112">
        <v>3554389</v>
      </c>
      <c r="D21" s="129"/>
      <c r="E21" s="103">
        <f>SUM(E17:E20)</f>
        <v>93011</v>
      </c>
      <c r="G21" s="42"/>
      <c r="I21" s="165"/>
    </row>
    <row r="22" spans="1:9" s="16" customFormat="1" ht="14.25" customHeight="1">
      <c r="A22" s="16" t="s">
        <v>53</v>
      </c>
      <c r="B22" s="176">
        <v>2614</v>
      </c>
      <c r="C22" s="111">
        <v>56634</v>
      </c>
      <c r="D22" s="129"/>
      <c r="E22" s="108">
        <v>2592</v>
      </c>
      <c r="I22" s="165"/>
    </row>
    <row r="23" spans="1:5" s="16" customFormat="1" ht="13.5" customHeight="1">
      <c r="A23" s="27" t="s">
        <v>89</v>
      </c>
      <c r="B23" s="253">
        <f>B21+B22</f>
        <v>89558</v>
      </c>
      <c r="C23" s="111"/>
      <c r="D23" s="129"/>
      <c r="E23" s="105">
        <f>+E21+E22</f>
        <v>95603</v>
      </c>
    </row>
    <row r="24" spans="1:5" s="16" customFormat="1" ht="12">
      <c r="A24" s="27"/>
      <c r="B24" s="175"/>
      <c r="C24" s="111"/>
      <c r="D24" s="129"/>
      <c r="E24" s="102"/>
    </row>
    <row r="25" spans="1:5" s="16" customFormat="1" ht="12">
      <c r="A25" s="27" t="s">
        <v>106</v>
      </c>
      <c r="B25" s="175"/>
      <c r="C25" s="111"/>
      <c r="D25" s="129"/>
      <c r="E25" s="102"/>
    </row>
    <row r="26" spans="1:5" s="16" customFormat="1" ht="12">
      <c r="A26" s="16" t="s">
        <v>148</v>
      </c>
      <c r="B26" s="175">
        <v>2281</v>
      </c>
      <c r="C26" s="111"/>
      <c r="D26" s="129"/>
      <c r="E26" s="102">
        <v>7613</v>
      </c>
    </row>
    <row r="27" spans="1:5" s="16" customFormat="1" ht="12">
      <c r="A27" s="16" t="s">
        <v>107</v>
      </c>
      <c r="B27" s="176">
        <v>105</v>
      </c>
      <c r="C27" s="111"/>
      <c r="D27" s="129"/>
      <c r="E27" s="108">
        <v>105</v>
      </c>
    </row>
    <row r="28" spans="1:5" s="16" customFormat="1" ht="12">
      <c r="A28" s="27"/>
      <c r="B28" s="175">
        <f>SUM(B26:B27)</f>
        <v>2386</v>
      </c>
      <c r="C28" s="111"/>
      <c r="D28" s="129"/>
      <c r="E28" s="102">
        <f>SUM(E26:E27)</f>
        <v>7718</v>
      </c>
    </row>
    <row r="29" spans="1:5" s="16" customFormat="1" ht="12">
      <c r="A29" s="27"/>
      <c r="B29" s="175"/>
      <c r="C29" s="111"/>
      <c r="D29" s="129"/>
      <c r="E29" s="102"/>
    </row>
    <row r="30" spans="1:5" s="16" customFormat="1" ht="12">
      <c r="A30" s="27" t="s">
        <v>50</v>
      </c>
      <c r="B30" s="175"/>
      <c r="C30" s="111"/>
      <c r="D30" s="129"/>
      <c r="E30" s="102"/>
    </row>
    <row r="31" spans="1:9" s="16" customFormat="1" ht="12">
      <c r="A31" s="77" t="s">
        <v>146</v>
      </c>
      <c r="B31" s="177">
        <v>90650</v>
      </c>
      <c r="C31" s="141"/>
      <c r="D31" s="129"/>
      <c r="E31" s="140">
        <v>76522</v>
      </c>
      <c r="I31" s="165"/>
    </row>
    <row r="32" spans="1:9" s="16" customFormat="1" ht="12">
      <c r="A32" s="77" t="s">
        <v>143</v>
      </c>
      <c r="B32" s="178">
        <v>647</v>
      </c>
      <c r="C32" s="141"/>
      <c r="D32" s="129"/>
      <c r="E32" s="142">
        <v>647</v>
      </c>
      <c r="I32" s="165"/>
    </row>
    <row r="33" spans="1:9" s="16" customFormat="1" ht="12.75" customHeight="1">
      <c r="A33" s="16" t="s">
        <v>149</v>
      </c>
      <c r="B33" s="178">
        <v>0</v>
      </c>
      <c r="C33" s="141"/>
      <c r="D33" s="129"/>
      <c r="E33" s="142">
        <v>0</v>
      </c>
      <c r="I33" s="165"/>
    </row>
    <row r="34" spans="1:9" s="16" customFormat="1" ht="12">
      <c r="A34" s="77" t="s">
        <v>147</v>
      </c>
      <c r="B34" s="178">
        <v>32871</v>
      </c>
      <c r="C34" s="141"/>
      <c r="D34" s="129"/>
      <c r="E34" s="142">
        <v>66891</v>
      </c>
      <c r="I34" s="165"/>
    </row>
    <row r="35" spans="1:9" s="16" customFormat="1" ht="12">
      <c r="A35" s="77" t="s">
        <v>71</v>
      </c>
      <c r="B35" s="178">
        <v>33012</v>
      </c>
      <c r="C35" s="141"/>
      <c r="D35" s="129"/>
      <c r="E35" s="142">
        <v>37929</v>
      </c>
      <c r="I35" s="165"/>
    </row>
    <row r="36" spans="2:5" s="16" customFormat="1" ht="12">
      <c r="B36" s="179">
        <f>SUM(B31:B35)</f>
        <v>157180</v>
      </c>
      <c r="C36" s="143">
        <v>179341</v>
      </c>
      <c r="D36" s="129"/>
      <c r="E36" s="144">
        <f>SUM(E31:E35)</f>
        <v>181989</v>
      </c>
    </row>
    <row r="37" spans="1:5" s="16" customFormat="1" ht="12">
      <c r="A37" s="27" t="s">
        <v>108</v>
      </c>
      <c r="B37" s="176">
        <f>B28+B36</f>
        <v>159566</v>
      </c>
      <c r="C37" s="114" t="e">
        <v>#REF!</v>
      </c>
      <c r="D37" s="129"/>
      <c r="E37" s="108">
        <f>+E28+E36</f>
        <v>189707</v>
      </c>
    </row>
    <row r="38" spans="1:9" s="16" customFormat="1" ht="12">
      <c r="A38" s="27"/>
      <c r="B38" s="161"/>
      <c r="C38" s="107"/>
      <c r="D38" s="129"/>
      <c r="E38" s="104"/>
      <c r="I38" s="165"/>
    </row>
    <row r="39" spans="1:7" s="16" customFormat="1" ht="12.75" thickBot="1">
      <c r="A39" s="27" t="s">
        <v>109</v>
      </c>
      <c r="B39" s="180">
        <f>B23+B37</f>
        <v>249124</v>
      </c>
      <c r="C39" s="113" t="e">
        <f>C23+C37</f>
        <v>#REF!</v>
      </c>
      <c r="D39" s="107"/>
      <c r="E39" s="113">
        <f>E23+E37</f>
        <v>285310</v>
      </c>
      <c r="F39" s="113">
        <f>F23+F37</f>
        <v>0</v>
      </c>
      <c r="G39" s="107"/>
    </row>
    <row r="40" spans="2:5" s="16" customFormat="1" ht="5.25" customHeight="1">
      <c r="B40" s="181"/>
      <c r="C40" s="34"/>
      <c r="D40" s="21"/>
      <c r="E40" s="21"/>
    </row>
    <row r="41" s="16" customFormat="1" ht="11.25" customHeight="1">
      <c r="B41" s="254"/>
    </row>
    <row r="42" spans="1:7" ht="29.25" customHeight="1">
      <c r="A42" s="62" t="s">
        <v>90</v>
      </c>
      <c r="B42" s="255">
        <f>B21/B17</f>
        <v>1.8794638996973627</v>
      </c>
      <c r="C42" s="52">
        <f>C21/C17</f>
        <v>10.684493248524054</v>
      </c>
      <c r="D42" s="52"/>
      <c r="E42" s="255">
        <f>E21/E17</f>
        <v>2.0106139213143104</v>
      </c>
      <c r="F42" s="52" t="e">
        <f>F21/F17</f>
        <v>#DIV/0!</v>
      </c>
      <c r="G42" s="52"/>
    </row>
    <row r="43" ht="17.25" customHeight="1"/>
    <row r="44" ht="17.25" customHeight="1"/>
    <row r="45" ht="17.25" customHeight="1"/>
    <row r="46" spans="1:7" ht="37.5" customHeight="1">
      <c r="A46" s="318" t="str">
        <f>'page 1-IS'!A37:G37</f>
        <v>(The condensed consolidated income statement should be read in conjunction with the audited financial statements for the financial year ended 30 June 2009 and the accompanying explanatory notes attached to this interim financial report)</v>
      </c>
      <c r="B46" s="318"/>
      <c r="C46" s="318"/>
      <c r="D46" s="318"/>
      <c r="E46" s="318"/>
      <c r="F46" s="318"/>
      <c r="G46" s="318"/>
    </row>
    <row r="47" ht="37.5" customHeight="1"/>
    <row r="48" ht="27.75" customHeight="1"/>
    <row r="49" spans="2:5" ht="12.75">
      <c r="B49" s="182"/>
      <c r="C49" s="14"/>
      <c r="D49" s="5"/>
      <c r="E49" s="5"/>
    </row>
    <row r="50" spans="2:5" ht="12.75">
      <c r="B50" s="182"/>
      <c r="C50" s="14"/>
      <c r="D50" s="5"/>
      <c r="E50" s="5"/>
    </row>
    <row r="51" ht="27" customHeight="1">
      <c r="H51" s="56"/>
    </row>
    <row r="52" spans="2:5" ht="12.75">
      <c r="B52" s="182"/>
      <c r="C52" s="14"/>
      <c r="D52" s="5"/>
      <c r="E52" s="5"/>
    </row>
    <row r="53" ht="27" customHeight="1"/>
    <row r="54" spans="2:5" ht="12.75">
      <c r="B54" s="182"/>
      <c r="C54" s="14"/>
      <c r="D54" s="5"/>
      <c r="E54" s="5"/>
    </row>
    <row r="55" spans="2:5" ht="12.75">
      <c r="B55" s="182"/>
      <c r="C55" s="14"/>
      <c r="D55" s="5"/>
      <c r="E55" s="5"/>
    </row>
    <row r="56" spans="2:5" ht="12.75">
      <c r="B56" s="182"/>
      <c r="C56" s="14"/>
      <c r="D56" s="5"/>
      <c r="E56" s="5"/>
    </row>
    <row r="57" spans="2:5" ht="12.75">
      <c r="B57" s="182"/>
      <c r="C57" s="14"/>
      <c r="D57" s="5"/>
      <c r="E57" s="5"/>
    </row>
    <row r="58" spans="2:5" ht="12.75">
      <c r="B58" s="182"/>
      <c r="C58" s="14"/>
      <c r="D58" s="5"/>
      <c r="E58" s="5"/>
    </row>
    <row r="59" spans="2:5" ht="12.75">
      <c r="B59" s="182"/>
      <c r="C59" s="14"/>
      <c r="D59" s="5"/>
      <c r="E59" s="5"/>
    </row>
    <row r="60" spans="2:5" ht="12.75">
      <c r="B60" s="182"/>
      <c r="C60" s="14"/>
      <c r="D60" s="5"/>
      <c r="E60" s="5"/>
    </row>
    <row r="61" spans="2:5" ht="12.75">
      <c r="B61" s="182"/>
      <c r="C61" s="14"/>
      <c r="D61" s="5"/>
      <c r="E61" s="5"/>
    </row>
    <row r="62" spans="2:5" ht="12.75">
      <c r="B62" s="182"/>
      <c r="C62" s="14"/>
      <c r="D62" s="5"/>
      <c r="E62" s="5"/>
    </row>
    <row r="63" spans="2:5" ht="12.75">
      <c r="B63" s="182"/>
      <c r="C63" s="14"/>
      <c r="D63" s="5"/>
      <c r="E63" s="5"/>
    </row>
    <row r="64" spans="2:5" ht="12.75">
      <c r="B64" s="182"/>
      <c r="C64" s="14"/>
      <c r="D64" s="5"/>
      <c r="E64" s="5"/>
    </row>
    <row r="65" spans="2:5" ht="12.75">
      <c r="B65" s="182"/>
      <c r="C65" s="14"/>
      <c r="D65" s="5"/>
      <c r="E65" s="5"/>
    </row>
    <row r="66" spans="1:5" ht="12.75">
      <c r="A66" s="167"/>
      <c r="B66" s="182"/>
      <c r="C66" s="14"/>
      <c r="D66" s="5"/>
      <c r="E66" s="5"/>
    </row>
    <row r="67" spans="2:5" ht="12.75">
      <c r="B67" s="182"/>
      <c r="C67" s="14"/>
      <c r="D67" s="5"/>
      <c r="E67" s="5"/>
    </row>
    <row r="68" spans="2:5" ht="12.75">
      <c r="B68" s="182"/>
      <c r="C68" s="14"/>
      <c r="D68" s="5"/>
      <c r="E68" s="5"/>
    </row>
    <row r="69" spans="2:5" ht="12.75">
      <c r="B69" s="182"/>
      <c r="C69" s="14"/>
      <c r="D69" s="5"/>
      <c r="E69" s="5"/>
    </row>
    <row r="70" spans="2:5" ht="12.75">
      <c r="B70" s="182"/>
      <c r="C70" s="14"/>
      <c r="D70" s="5"/>
      <c r="E70" s="5"/>
    </row>
    <row r="71" spans="2:5" ht="12.75">
      <c r="B71" s="182"/>
      <c r="C71" s="14"/>
      <c r="D71" s="5"/>
      <c r="E71" s="5"/>
    </row>
    <row r="72" spans="2:5" ht="12.75">
      <c r="B72" s="182"/>
      <c r="C72" s="14"/>
      <c r="D72" s="5"/>
      <c r="E72" s="5"/>
    </row>
    <row r="73" spans="2:5" ht="12.75">
      <c r="B73" s="182"/>
      <c r="C73" s="14"/>
      <c r="D73" s="5"/>
      <c r="E73" s="5"/>
    </row>
  </sheetData>
  <mergeCells count="3">
    <mergeCell ref="A1:H1"/>
    <mergeCell ref="A2:H2"/>
    <mergeCell ref="A46:G46"/>
  </mergeCells>
  <printOptions/>
  <pageMargins left="1" right="0.25" top="0.81" bottom="0.75" header="0.38" footer="0.8"/>
  <pageSetup horizontalDpi="600" verticalDpi="600" orientation="portrait" scale="90" r:id="rId1"/>
  <headerFooter alignWithMargins="0">
    <oddFooter>&amp;C&amp;"Times New Roman,Italic"&amp;8Page 3&amp;R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V75"/>
  <sheetViews>
    <sheetView showGridLines="0" workbookViewId="0" topLeftCell="A50">
      <selection activeCell="A74" sqref="A74:E74"/>
    </sheetView>
  </sheetViews>
  <sheetFormatPr defaultColWidth="9.140625" defaultRowHeight="12.75"/>
  <cols>
    <col min="1" max="1" width="5.57421875" style="54" customWidth="1"/>
    <col min="2" max="2" width="57.7109375" style="54" customWidth="1"/>
    <col min="3" max="3" width="13.7109375" style="257" customWidth="1"/>
    <col min="4" max="4" width="1.1484375" style="54" customWidth="1"/>
    <col min="5" max="5" width="13.7109375" style="166" customWidth="1"/>
    <col min="6" max="6" width="1.7109375" style="54" customWidth="1"/>
    <col min="7" max="7" width="8.00390625" style="54" customWidth="1"/>
    <col min="8" max="8" width="4.8515625" style="54" customWidth="1"/>
    <col min="9" max="16384" width="8.00390625" style="54" customWidth="1"/>
  </cols>
  <sheetData>
    <row r="1" spans="1:9" ht="18.75">
      <c r="A1" s="320" t="str">
        <f>'page 1-IS'!A1:G1</f>
        <v>BINA GOODYEAR BERHAD (18645-H)</v>
      </c>
      <c r="B1" s="320"/>
      <c r="C1" s="320"/>
      <c r="D1" s="320"/>
      <c r="E1" s="320"/>
      <c r="F1" s="320"/>
      <c r="G1" s="1"/>
      <c r="H1" s="13"/>
      <c r="I1" s="3"/>
    </row>
    <row r="2" spans="1:256" ht="12" customHeight="1">
      <c r="A2" s="321" t="str">
        <f>'page 3-BS'!A2:H2</f>
        <v>(Incorporated in Malaysia)</v>
      </c>
      <c r="B2" s="321"/>
      <c r="C2" s="321"/>
      <c r="D2" s="321"/>
      <c r="E2" s="321"/>
      <c r="F2" s="321"/>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20"/>
      <c r="AP2" s="320"/>
      <c r="AQ2" s="320"/>
      <c r="AR2" s="320"/>
      <c r="AS2" s="320"/>
      <c r="AT2" s="320"/>
      <c r="AU2" s="320"/>
      <c r="AV2" s="320"/>
      <c r="AW2" s="320"/>
      <c r="AX2" s="320"/>
      <c r="AY2" s="320"/>
      <c r="AZ2" s="320"/>
      <c r="BA2" s="320"/>
      <c r="BB2" s="320"/>
      <c r="BC2" s="320"/>
      <c r="BD2" s="320"/>
      <c r="BE2" s="320"/>
      <c r="BF2" s="320"/>
      <c r="BG2" s="320"/>
      <c r="BH2" s="320"/>
      <c r="BI2" s="320"/>
      <c r="BJ2" s="320"/>
      <c r="BK2" s="320"/>
      <c r="BL2" s="320"/>
      <c r="BM2" s="320"/>
      <c r="BN2" s="320"/>
      <c r="BO2" s="320"/>
      <c r="BP2" s="320"/>
      <c r="BQ2" s="320"/>
      <c r="BR2" s="320"/>
      <c r="BS2" s="320"/>
      <c r="BT2" s="320"/>
      <c r="BU2" s="320"/>
      <c r="BV2" s="320"/>
      <c r="BW2" s="320"/>
      <c r="BX2" s="320"/>
      <c r="BY2" s="320"/>
      <c r="BZ2" s="320"/>
      <c r="CA2" s="320"/>
      <c r="CB2" s="320"/>
      <c r="CC2" s="320"/>
      <c r="CD2" s="320"/>
      <c r="CE2" s="320"/>
      <c r="CF2" s="320"/>
      <c r="CG2" s="320"/>
      <c r="CH2" s="320"/>
      <c r="CI2" s="320"/>
      <c r="CJ2" s="320"/>
      <c r="CK2" s="320"/>
      <c r="CL2" s="320"/>
      <c r="CM2" s="320"/>
      <c r="CN2" s="320"/>
      <c r="CO2" s="320"/>
      <c r="CP2" s="320"/>
      <c r="CQ2" s="320"/>
      <c r="CR2" s="320"/>
      <c r="CS2" s="320"/>
      <c r="CT2" s="320"/>
      <c r="CU2" s="320"/>
      <c r="CV2" s="320"/>
      <c r="CW2" s="320"/>
      <c r="CX2" s="320"/>
      <c r="CY2" s="320"/>
      <c r="CZ2" s="320"/>
      <c r="DA2" s="320"/>
      <c r="DB2" s="320"/>
      <c r="DC2" s="320"/>
      <c r="DD2" s="320"/>
      <c r="DE2" s="320"/>
      <c r="DF2" s="320"/>
      <c r="DG2" s="320"/>
      <c r="DH2" s="320"/>
      <c r="DI2" s="320"/>
      <c r="DJ2" s="320"/>
      <c r="DK2" s="320"/>
      <c r="DL2" s="320"/>
      <c r="DM2" s="320"/>
      <c r="DN2" s="320"/>
      <c r="DO2" s="320"/>
      <c r="DP2" s="320"/>
      <c r="DQ2" s="320"/>
      <c r="DR2" s="320"/>
      <c r="DS2" s="320"/>
      <c r="DT2" s="320"/>
      <c r="DU2" s="320"/>
      <c r="DV2" s="320"/>
      <c r="DW2" s="320"/>
      <c r="DX2" s="320"/>
      <c r="DY2" s="320"/>
      <c r="DZ2" s="320"/>
      <c r="EA2" s="320"/>
      <c r="EB2" s="320"/>
      <c r="EC2" s="320"/>
      <c r="ED2" s="320"/>
      <c r="EE2" s="320"/>
      <c r="EF2" s="320"/>
      <c r="EG2" s="320"/>
      <c r="EH2" s="320"/>
      <c r="EI2" s="320"/>
      <c r="EJ2" s="320"/>
      <c r="EK2" s="320"/>
      <c r="EL2" s="320"/>
      <c r="EM2" s="320"/>
      <c r="EN2" s="320"/>
      <c r="EO2" s="320"/>
      <c r="EP2" s="320"/>
      <c r="EQ2" s="320"/>
      <c r="ER2" s="320"/>
      <c r="ES2" s="320"/>
      <c r="ET2" s="320"/>
      <c r="EU2" s="320"/>
      <c r="EV2" s="320"/>
      <c r="EW2" s="320"/>
      <c r="EX2" s="320"/>
      <c r="EY2" s="320"/>
      <c r="EZ2" s="320"/>
      <c r="FA2" s="320"/>
      <c r="FB2" s="320"/>
      <c r="FC2" s="320"/>
      <c r="FD2" s="320"/>
      <c r="FE2" s="320"/>
      <c r="FF2" s="320"/>
      <c r="FG2" s="320"/>
      <c r="FH2" s="320"/>
      <c r="FI2" s="320"/>
      <c r="FJ2" s="320"/>
      <c r="FK2" s="320"/>
      <c r="FL2" s="320"/>
      <c r="FM2" s="320"/>
      <c r="FN2" s="320"/>
      <c r="FO2" s="320"/>
      <c r="FP2" s="320"/>
      <c r="FQ2" s="320"/>
      <c r="FR2" s="320"/>
      <c r="FS2" s="320"/>
      <c r="FT2" s="320"/>
      <c r="FU2" s="320"/>
      <c r="FV2" s="320"/>
      <c r="FW2" s="320"/>
      <c r="FX2" s="320"/>
      <c r="FY2" s="320"/>
      <c r="FZ2" s="320"/>
      <c r="GA2" s="320"/>
      <c r="GB2" s="320"/>
      <c r="GC2" s="320"/>
      <c r="GD2" s="320"/>
      <c r="GE2" s="320"/>
      <c r="GF2" s="320"/>
      <c r="GG2" s="320"/>
      <c r="GH2" s="320"/>
      <c r="GI2" s="320"/>
      <c r="GJ2" s="320"/>
      <c r="GK2" s="320"/>
      <c r="GL2" s="320"/>
      <c r="GM2" s="320"/>
      <c r="GN2" s="320"/>
      <c r="GO2" s="320"/>
      <c r="GP2" s="320"/>
      <c r="GQ2" s="320"/>
      <c r="GR2" s="320"/>
      <c r="GS2" s="320"/>
      <c r="GT2" s="320"/>
      <c r="GU2" s="320"/>
      <c r="GV2" s="320"/>
      <c r="GW2" s="320"/>
      <c r="GX2" s="320"/>
      <c r="GY2" s="320"/>
      <c r="GZ2" s="320"/>
      <c r="HA2" s="320"/>
      <c r="HB2" s="320"/>
      <c r="HC2" s="320"/>
      <c r="HD2" s="320"/>
      <c r="HE2" s="320"/>
      <c r="HF2" s="320"/>
      <c r="HG2" s="320"/>
      <c r="HH2" s="320"/>
      <c r="HI2" s="320"/>
      <c r="HJ2" s="320"/>
      <c r="HK2" s="320"/>
      <c r="HL2" s="320"/>
      <c r="HM2" s="320"/>
      <c r="HN2" s="320"/>
      <c r="HO2" s="320"/>
      <c r="HP2" s="320"/>
      <c r="HQ2" s="320"/>
      <c r="HR2" s="320"/>
      <c r="HS2" s="320"/>
      <c r="HT2" s="320"/>
      <c r="HU2" s="320"/>
      <c r="HV2" s="320"/>
      <c r="HW2" s="320"/>
      <c r="HX2" s="320"/>
      <c r="HY2" s="320"/>
      <c r="HZ2" s="320"/>
      <c r="IA2" s="320"/>
      <c r="IB2" s="320"/>
      <c r="IC2" s="320"/>
      <c r="ID2" s="320"/>
      <c r="IE2" s="320"/>
      <c r="IF2" s="320"/>
      <c r="IG2" s="320"/>
      <c r="IH2" s="320"/>
      <c r="II2" s="320"/>
      <c r="IJ2" s="320"/>
      <c r="IK2" s="320"/>
      <c r="IL2" s="320"/>
      <c r="IM2" s="320"/>
      <c r="IN2" s="320"/>
      <c r="IO2" s="320"/>
      <c r="IP2" s="320"/>
      <c r="IQ2" s="320"/>
      <c r="IR2" s="320"/>
      <c r="IS2" s="320"/>
      <c r="IT2" s="320"/>
      <c r="IU2" s="320"/>
      <c r="IV2" s="320"/>
    </row>
    <row r="3" spans="1:256" ht="10.5" customHeight="1">
      <c r="A3" s="320"/>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c r="AM3" s="320"/>
      <c r="AN3" s="320"/>
      <c r="AO3" s="320"/>
      <c r="AP3" s="320"/>
      <c r="AQ3" s="320"/>
      <c r="AR3" s="320"/>
      <c r="AS3" s="320"/>
      <c r="AT3" s="320"/>
      <c r="AU3" s="320"/>
      <c r="AV3" s="320"/>
      <c r="AW3" s="320"/>
      <c r="AX3" s="320"/>
      <c r="AY3" s="320"/>
      <c r="AZ3" s="320"/>
      <c r="BA3" s="320"/>
      <c r="BB3" s="320"/>
      <c r="BC3" s="320"/>
      <c r="BD3" s="320"/>
      <c r="BE3" s="320"/>
      <c r="BF3" s="320"/>
      <c r="BG3" s="320"/>
      <c r="BH3" s="320"/>
      <c r="BI3" s="320"/>
      <c r="BJ3" s="320"/>
      <c r="BK3" s="320"/>
      <c r="BL3" s="320"/>
      <c r="BM3" s="320"/>
      <c r="BN3" s="320"/>
      <c r="BO3" s="320"/>
      <c r="BP3" s="320"/>
      <c r="BQ3" s="320"/>
      <c r="BR3" s="320"/>
      <c r="BS3" s="320"/>
      <c r="BT3" s="320"/>
      <c r="BU3" s="320"/>
      <c r="BV3" s="320"/>
      <c r="BW3" s="320"/>
      <c r="BX3" s="320"/>
      <c r="BY3" s="320"/>
      <c r="BZ3" s="320"/>
      <c r="CA3" s="320"/>
      <c r="CB3" s="320"/>
      <c r="CC3" s="320"/>
      <c r="CD3" s="320"/>
      <c r="CE3" s="320"/>
      <c r="CF3" s="320"/>
      <c r="CG3" s="320"/>
      <c r="CH3" s="320"/>
      <c r="CI3" s="320"/>
      <c r="CJ3" s="320"/>
      <c r="CK3" s="320"/>
      <c r="CL3" s="320"/>
      <c r="CM3" s="320"/>
      <c r="CN3" s="320"/>
      <c r="CO3" s="320"/>
      <c r="CP3" s="320"/>
      <c r="CQ3" s="320"/>
      <c r="CR3" s="320"/>
      <c r="CS3" s="320"/>
      <c r="CT3" s="320"/>
      <c r="CU3" s="320"/>
      <c r="CV3" s="320"/>
      <c r="CW3" s="320"/>
      <c r="CX3" s="320"/>
      <c r="CY3" s="320"/>
      <c r="CZ3" s="320"/>
      <c r="DA3" s="320"/>
      <c r="DB3" s="320"/>
      <c r="DC3" s="320"/>
      <c r="DD3" s="320"/>
      <c r="DE3" s="320"/>
      <c r="DF3" s="320"/>
      <c r="DG3" s="320"/>
      <c r="DH3" s="320"/>
      <c r="DI3" s="320"/>
      <c r="DJ3" s="320"/>
      <c r="DK3" s="320"/>
      <c r="DL3" s="320"/>
      <c r="DM3" s="320"/>
      <c r="DN3" s="320"/>
      <c r="DO3" s="320"/>
      <c r="DP3" s="320"/>
      <c r="DQ3" s="320"/>
      <c r="DR3" s="320"/>
      <c r="DS3" s="320"/>
      <c r="DT3" s="320"/>
      <c r="DU3" s="320"/>
      <c r="DV3" s="320"/>
      <c r="DW3" s="320"/>
      <c r="DX3" s="320"/>
      <c r="DY3" s="320"/>
      <c r="DZ3" s="320"/>
      <c r="EA3" s="320"/>
      <c r="EB3" s="320"/>
      <c r="EC3" s="320"/>
      <c r="ED3" s="320"/>
      <c r="EE3" s="320"/>
      <c r="EF3" s="320"/>
      <c r="EG3" s="320"/>
      <c r="EH3" s="320"/>
      <c r="EI3" s="320"/>
      <c r="EJ3" s="320"/>
      <c r="EK3" s="320"/>
      <c r="EL3" s="320"/>
      <c r="EM3" s="320"/>
      <c r="EN3" s="320"/>
      <c r="EO3" s="320"/>
      <c r="EP3" s="320"/>
      <c r="EQ3" s="320"/>
      <c r="ER3" s="320"/>
      <c r="ES3" s="320"/>
      <c r="ET3" s="320"/>
      <c r="EU3" s="320"/>
      <c r="EV3" s="320"/>
      <c r="EW3" s="320"/>
      <c r="EX3" s="320"/>
      <c r="EY3" s="320"/>
      <c r="EZ3" s="320"/>
      <c r="FA3" s="320"/>
      <c r="FB3" s="320"/>
      <c r="FC3" s="320"/>
      <c r="FD3" s="320"/>
      <c r="FE3" s="320"/>
      <c r="FF3" s="320"/>
      <c r="FG3" s="320"/>
      <c r="FH3" s="320"/>
      <c r="FI3" s="320"/>
      <c r="FJ3" s="320"/>
      <c r="FK3" s="320"/>
      <c r="FL3" s="320"/>
      <c r="FM3" s="320"/>
      <c r="FN3" s="320"/>
      <c r="FO3" s="320"/>
      <c r="FP3" s="320"/>
      <c r="FQ3" s="320"/>
      <c r="FR3" s="320"/>
      <c r="FS3" s="320"/>
      <c r="FT3" s="320"/>
      <c r="FU3" s="320"/>
      <c r="FV3" s="320"/>
      <c r="FW3" s="320"/>
      <c r="FX3" s="320"/>
      <c r="FY3" s="320"/>
      <c r="FZ3" s="320"/>
      <c r="GA3" s="320"/>
      <c r="GB3" s="320"/>
      <c r="GC3" s="320"/>
      <c r="GD3" s="320"/>
      <c r="GE3" s="320"/>
      <c r="GF3" s="320"/>
      <c r="GG3" s="320"/>
      <c r="GH3" s="320"/>
      <c r="GI3" s="320"/>
      <c r="GJ3" s="320"/>
      <c r="GK3" s="320"/>
      <c r="GL3" s="320"/>
      <c r="GM3" s="320"/>
      <c r="GN3" s="320"/>
      <c r="GO3" s="320"/>
      <c r="GP3" s="320"/>
      <c r="GQ3" s="320"/>
      <c r="GR3" s="320"/>
      <c r="GS3" s="320"/>
      <c r="GT3" s="320"/>
      <c r="GU3" s="320"/>
      <c r="GV3" s="320"/>
      <c r="GW3" s="320"/>
      <c r="GX3" s="320"/>
      <c r="GY3" s="320"/>
      <c r="GZ3" s="320"/>
      <c r="HA3" s="320"/>
      <c r="HB3" s="320"/>
      <c r="HC3" s="320"/>
      <c r="HD3" s="320"/>
      <c r="HE3" s="320"/>
      <c r="HF3" s="320"/>
      <c r="HG3" s="320"/>
      <c r="HH3" s="320"/>
      <c r="HI3" s="320"/>
      <c r="HJ3" s="320"/>
      <c r="HK3" s="320"/>
      <c r="HL3" s="320"/>
      <c r="HM3" s="320"/>
      <c r="HN3" s="320"/>
      <c r="HO3" s="320"/>
      <c r="HP3" s="320"/>
      <c r="HQ3" s="320"/>
      <c r="HR3" s="320"/>
      <c r="HS3" s="320"/>
      <c r="HT3" s="320"/>
      <c r="HU3" s="320"/>
      <c r="HV3" s="320"/>
      <c r="HW3" s="320"/>
      <c r="HX3" s="320"/>
      <c r="HY3" s="320"/>
      <c r="HZ3" s="320"/>
      <c r="IA3" s="320"/>
      <c r="IB3" s="320"/>
      <c r="IC3" s="320"/>
      <c r="ID3" s="320"/>
      <c r="IE3" s="320"/>
      <c r="IF3" s="320"/>
      <c r="IG3" s="320"/>
      <c r="IH3" s="320"/>
      <c r="II3" s="320"/>
      <c r="IJ3" s="320"/>
      <c r="IK3" s="320"/>
      <c r="IL3" s="320"/>
      <c r="IM3" s="320"/>
      <c r="IN3" s="320"/>
      <c r="IO3" s="320"/>
      <c r="IP3" s="320"/>
      <c r="IQ3" s="320"/>
      <c r="IR3" s="320"/>
      <c r="IS3" s="320"/>
      <c r="IT3" s="320"/>
      <c r="IU3" s="320"/>
      <c r="IV3" s="320"/>
    </row>
    <row r="4" spans="1:9" ht="14.25">
      <c r="A4" s="8" t="str">
        <f>'page 1-IS'!A4</f>
        <v>Interim report for the financial period ended 30 September 2009</v>
      </c>
      <c r="B4" s="8"/>
      <c r="C4" s="191"/>
      <c r="D4" s="1"/>
      <c r="E4" s="109"/>
      <c r="F4" s="1"/>
      <c r="G4" s="1"/>
      <c r="H4" s="13"/>
      <c r="I4" s="3"/>
    </row>
    <row r="5" spans="1:9" ht="12.75">
      <c r="A5" s="9" t="s">
        <v>54</v>
      </c>
      <c r="B5" s="9"/>
      <c r="C5" s="191"/>
      <c r="D5" s="1"/>
      <c r="E5" s="109"/>
      <c r="F5" s="1"/>
      <c r="G5" s="1"/>
      <c r="H5" s="13"/>
      <c r="I5" s="3"/>
    </row>
    <row r="6" spans="1:9" ht="6" customHeight="1">
      <c r="A6" s="2"/>
      <c r="B6" s="2"/>
      <c r="C6" s="164"/>
      <c r="D6" s="2"/>
      <c r="E6" s="110"/>
      <c r="F6" s="2"/>
      <c r="G6" s="2"/>
      <c r="H6" s="30"/>
      <c r="I6" s="4"/>
    </row>
    <row r="7" spans="1:9" ht="12.75">
      <c r="A7" s="3" t="s">
        <v>115</v>
      </c>
      <c r="B7" s="3"/>
      <c r="C7" s="191"/>
      <c r="D7" s="1"/>
      <c r="E7" s="109"/>
      <c r="F7" s="1"/>
      <c r="G7" s="1"/>
      <c r="H7" s="13"/>
      <c r="I7" s="1"/>
    </row>
    <row r="8" spans="1:5" s="63" customFormat="1" ht="12.75" customHeight="1">
      <c r="A8" s="62"/>
      <c r="B8" s="62"/>
      <c r="C8" s="192" t="s">
        <v>262</v>
      </c>
      <c r="D8" s="40"/>
      <c r="E8" s="100" t="s">
        <v>262</v>
      </c>
    </row>
    <row r="9" spans="1:5" s="63" customFormat="1" ht="12.75" customHeight="1">
      <c r="A9" s="62"/>
      <c r="B9" s="62"/>
      <c r="C9" s="192"/>
      <c r="D9" s="40"/>
      <c r="E9" s="17"/>
    </row>
    <row r="10" spans="1:5" s="55" customFormat="1" ht="12">
      <c r="A10" s="27"/>
      <c r="B10" s="27"/>
      <c r="C10" s="171" t="str">
        <f>'page 1-IS'!F11</f>
        <v>30/9/09</v>
      </c>
      <c r="D10" s="74"/>
      <c r="E10" s="32" t="str">
        <f>+'page 1-IS'!G11</f>
        <v>30/9/08</v>
      </c>
    </row>
    <row r="11" spans="1:5" s="55" customFormat="1" ht="12">
      <c r="A11" s="27"/>
      <c r="B11" s="27"/>
      <c r="C11" s="256" t="s">
        <v>23</v>
      </c>
      <c r="D11" s="75"/>
      <c r="E11" s="101" t="s">
        <v>23</v>
      </c>
    </row>
    <row r="12" spans="1:5" s="55" customFormat="1" ht="0.75" customHeight="1">
      <c r="A12" s="27"/>
      <c r="B12" s="27"/>
      <c r="C12" s="193"/>
      <c r="D12" s="72"/>
      <c r="E12" s="102"/>
    </row>
    <row r="13" spans="1:5" s="55" customFormat="1" ht="12">
      <c r="A13" s="27" t="s">
        <v>116</v>
      </c>
      <c r="B13" s="27"/>
      <c r="C13" s="193"/>
      <c r="D13" s="72"/>
      <c r="E13" s="102"/>
    </row>
    <row r="14" spans="1:5" s="55" customFormat="1" ht="19.5" customHeight="1">
      <c r="A14" s="16" t="s">
        <v>235</v>
      </c>
      <c r="B14" s="16"/>
      <c r="C14" s="175">
        <f>'page 1-IS'!F22</f>
        <v>-6014</v>
      </c>
      <c r="D14" s="38"/>
      <c r="E14" s="102">
        <v>-6434</v>
      </c>
    </row>
    <row r="15" spans="1:5" s="55" customFormat="1" ht="16.5" customHeight="1">
      <c r="A15" s="84" t="s">
        <v>214</v>
      </c>
      <c r="B15" s="16"/>
      <c r="C15" s="175"/>
      <c r="D15" s="38"/>
      <c r="E15" s="102"/>
    </row>
    <row r="16" spans="1:5" s="55" customFormat="1" ht="16.5" customHeight="1">
      <c r="A16" s="81" t="s">
        <v>127</v>
      </c>
      <c r="B16" s="16"/>
      <c r="C16" s="175">
        <v>886</v>
      </c>
      <c r="D16" s="38"/>
      <c r="E16" s="102">
        <v>1127</v>
      </c>
    </row>
    <row r="17" spans="1:5" s="55" customFormat="1" ht="16.5" customHeight="1">
      <c r="A17" s="81" t="s">
        <v>275</v>
      </c>
      <c r="B17" s="16"/>
      <c r="C17" s="175">
        <v>16</v>
      </c>
      <c r="D17" s="38"/>
      <c r="E17" s="102">
        <v>-5</v>
      </c>
    </row>
    <row r="18" spans="1:5" s="55" customFormat="1" ht="16.5" customHeight="1">
      <c r="A18" s="81" t="s">
        <v>274</v>
      </c>
      <c r="B18" s="16"/>
      <c r="C18" s="175">
        <v>-93</v>
      </c>
      <c r="D18" s="38"/>
      <c r="E18" s="102">
        <v>0</v>
      </c>
    </row>
    <row r="19" spans="1:5" s="55" customFormat="1" ht="16.5" customHeight="1">
      <c r="A19" s="81" t="s">
        <v>232</v>
      </c>
      <c r="B19" s="16"/>
      <c r="C19" s="175">
        <v>4</v>
      </c>
      <c r="D19" s="38"/>
      <c r="E19" s="102">
        <v>4</v>
      </c>
    </row>
    <row r="20" spans="1:5" s="55" customFormat="1" ht="16.5" customHeight="1">
      <c r="A20" s="319" t="s">
        <v>180</v>
      </c>
      <c r="B20" s="319"/>
      <c r="C20" s="175">
        <f>-'page 1-IS'!F21</f>
        <v>0</v>
      </c>
      <c r="D20" s="38"/>
      <c r="E20" s="102">
        <v>1</v>
      </c>
    </row>
    <row r="21" spans="1:5" s="55" customFormat="1" ht="16.5" customHeight="1">
      <c r="A21" s="81" t="s">
        <v>239</v>
      </c>
      <c r="B21" s="16"/>
      <c r="C21" s="175">
        <v>0</v>
      </c>
      <c r="D21" s="38"/>
      <c r="E21" s="102">
        <v>184</v>
      </c>
    </row>
    <row r="22" spans="1:5" s="55" customFormat="1" ht="16.5" customHeight="1">
      <c r="A22" s="81" t="s">
        <v>233</v>
      </c>
      <c r="B22" s="16"/>
      <c r="C22" s="175">
        <v>0</v>
      </c>
      <c r="D22" s="38"/>
      <c r="E22" s="102">
        <v>1</v>
      </c>
    </row>
    <row r="23" spans="1:5" s="55" customFormat="1" ht="16.5" customHeight="1">
      <c r="A23" s="81" t="s">
        <v>128</v>
      </c>
      <c r="B23" s="16"/>
      <c r="C23" s="175">
        <v>-1</v>
      </c>
      <c r="D23" s="38"/>
      <c r="E23" s="102">
        <v>-97</v>
      </c>
    </row>
    <row r="24" spans="1:5" s="55" customFormat="1" ht="16.5" customHeight="1">
      <c r="A24" s="80" t="s">
        <v>129</v>
      </c>
      <c r="B24" s="16"/>
      <c r="C24" s="175">
        <v>782</v>
      </c>
      <c r="D24" s="38"/>
      <c r="E24" s="102">
        <v>1144</v>
      </c>
    </row>
    <row r="25" spans="1:5" s="55" customFormat="1" ht="16.5" customHeight="1">
      <c r="A25" s="81" t="s">
        <v>215</v>
      </c>
      <c r="B25" s="16"/>
      <c r="C25" s="175">
        <v>0</v>
      </c>
      <c r="D25" s="38"/>
      <c r="E25" s="102">
        <v>0</v>
      </c>
    </row>
    <row r="26" spans="1:5" s="55" customFormat="1" ht="16.5" customHeight="1">
      <c r="A26" s="81" t="s">
        <v>245</v>
      </c>
      <c r="B26" s="16"/>
      <c r="C26" s="175">
        <v>0</v>
      </c>
      <c r="D26" s="38"/>
      <c r="E26" s="102">
        <v>0</v>
      </c>
    </row>
    <row r="27" spans="1:5" s="55" customFormat="1" ht="16.5" customHeight="1">
      <c r="A27" s="81" t="s">
        <v>247</v>
      </c>
      <c r="B27" s="16"/>
      <c r="C27" s="175">
        <v>0</v>
      </c>
      <c r="D27" s="38"/>
      <c r="E27" s="102">
        <v>0</v>
      </c>
    </row>
    <row r="28" spans="1:5" s="55" customFormat="1" ht="7.5" customHeight="1">
      <c r="A28" s="81"/>
      <c r="B28" s="16"/>
      <c r="C28" s="175"/>
      <c r="D28" s="38"/>
      <c r="E28" s="102"/>
    </row>
    <row r="29" spans="1:5" s="55" customFormat="1" ht="16.5" customHeight="1">
      <c r="A29" s="16" t="s">
        <v>117</v>
      </c>
      <c r="B29" s="16"/>
      <c r="C29" s="252">
        <f>SUM(C14:C27)</f>
        <v>-4420</v>
      </c>
      <c r="D29" s="38"/>
      <c r="E29" s="103">
        <f>SUM(E14:E28)</f>
        <v>-4075</v>
      </c>
    </row>
    <row r="30" spans="1:5" s="55" customFormat="1" ht="7.5" customHeight="1">
      <c r="A30" s="16"/>
      <c r="B30" s="16"/>
      <c r="C30" s="161"/>
      <c r="D30" s="38"/>
      <c r="E30" s="104"/>
    </row>
    <row r="31" spans="1:5" s="55" customFormat="1" ht="16.5" customHeight="1">
      <c r="A31" s="80" t="str">
        <f>'page 2-BS'!A26</f>
        <v>Development expenditure</v>
      </c>
      <c r="B31" s="16"/>
      <c r="C31" s="161">
        <v>33860</v>
      </c>
      <c r="D31" s="38"/>
      <c r="E31" s="104">
        <v>-719</v>
      </c>
    </row>
    <row r="32" spans="1:5" s="55" customFormat="1" ht="16.5" customHeight="1">
      <c r="A32" s="81" t="s">
        <v>216</v>
      </c>
      <c r="B32" s="16"/>
      <c r="C32" s="161">
        <v>-5021</v>
      </c>
      <c r="D32" s="38"/>
      <c r="E32" s="104">
        <v>5251</v>
      </c>
    </row>
    <row r="33" spans="1:5" s="55" customFormat="1" ht="16.5" customHeight="1">
      <c r="A33" s="81" t="str">
        <f>'page 2-BS'!A25</f>
        <v>Inventories</v>
      </c>
      <c r="B33" s="16"/>
      <c r="C33" s="161">
        <v>1651</v>
      </c>
      <c r="D33" s="38"/>
      <c r="E33" s="104">
        <v>1196</v>
      </c>
    </row>
    <row r="34" spans="1:5" s="55" customFormat="1" ht="16.5" customHeight="1">
      <c r="A34" s="81" t="s">
        <v>217</v>
      </c>
      <c r="B34" s="16"/>
      <c r="C34" s="161">
        <v>14128</v>
      </c>
      <c r="D34" s="38"/>
      <c r="E34" s="104">
        <v>-5672</v>
      </c>
    </row>
    <row r="35" spans="1:5" s="55" customFormat="1" ht="7.5" customHeight="1">
      <c r="A35" s="16"/>
      <c r="B35" s="16"/>
      <c r="C35" s="161"/>
      <c r="D35" s="38"/>
      <c r="E35" s="104"/>
    </row>
    <row r="36" spans="1:5" s="55" customFormat="1" ht="14.25" customHeight="1">
      <c r="A36" s="76" t="s">
        <v>218</v>
      </c>
      <c r="B36" s="76"/>
      <c r="C36" s="252">
        <f>SUM(C29:C35)</f>
        <v>40198</v>
      </c>
      <c r="D36" s="38"/>
      <c r="E36" s="103">
        <f>SUM(E29:E35)</f>
        <v>-4019</v>
      </c>
    </row>
    <row r="37" spans="1:5" s="55" customFormat="1" ht="16.5" customHeight="1">
      <c r="A37" s="80" t="s">
        <v>130</v>
      </c>
      <c r="B37" s="76"/>
      <c r="C37" s="161">
        <v>1</v>
      </c>
      <c r="D37" s="38"/>
      <c r="E37" s="104">
        <v>97</v>
      </c>
    </row>
    <row r="38" spans="1:5" s="55" customFormat="1" ht="16.5" customHeight="1">
      <c r="A38" s="80" t="s">
        <v>131</v>
      </c>
      <c r="B38" s="76"/>
      <c r="C38" s="161">
        <v>-782</v>
      </c>
      <c r="D38" s="38"/>
      <c r="E38" s="104">
        <v>-1144</v>
      </c>
    </row>
    <row r="39" spans="1:5" s="55" customFormat="1" ht="16.5" customHeight="1">
      <c r="A39" s="82" t="s">
        <v>219</v>
      </c>
      <c r="B39" s="76"/>
      <c r="C39" s="175">
        <v>-144</v>
      </c>
      <c r="D39" s="38"/>
      <c r="E39" s="102">
        <v>-643</v>
      </c>
    </row>
    <row r="40" spans="1:5" s="55" customFormat="1" ht="16.5" customHeight="1">
      <c r="A40" s="53" t="s">
        <v>151</v>
      </c>
      <c r="B40" s="53"/>
      <c r="C40" s="253">
        <f>SUM(C36:C39)</f>
        <v>39273</v>
      </c>
      <c r="D40" s="38"/>
      <c r="E40" s="105">
        <f>SUM(E36:E39)</f>
        <v>-5709</v>
      </c>
    </row>
    <row r="41" spans="1:5" s="55" customFormat="1" ht="9" customHeight="1">
      <c r="A41" s="16"/>
      <c r="B41" s="16"/>
      <c r="C41" s="175"/>
      <c r="D41" s="38"/>
      <c r="E41" s="102"/>
    </row>
    <row r="42" spans="1:5" s="55" customFormat="1" ht="12" customHeight="1">
      <c r="A42" s="27" t="s">
        <v>118</v>
      </c>
      <c r="B42" s="27"/>
      <c r="C42" s="175"/>
      <c r="D42" s="38"/>
      <c r="E42" s="102"/>
    </row>
    <row r="43" spans="1:5" s="55" customFormat="1" ht="16.5" customHeight="1">
      <c r="A43" s="81" t="s">
        <v>132</v>
      </c>
      <c r="B43" s="77"/>
      <c r="C43" s="175"/>
      <c r="D43" s="38"/>
      <c r="E43" s="102"/>
    </row>
    <row r="44" spans="1:5" s="55" customFormat="1" ht="16.5" customHeight="1">
      <c r="A44" s="83" t="s">
        <v>133</v>
      </c>
      <c r="B44" s="77"/>
      <c r="C44" s="175">
        <v>-1107</v>
      </c>
      <c r="D44" s="38"/>
      <c r="E44" s="102">
        <v>-635</v>
      </c>
    </row>
    <row r="45" spans="1:5" s="55" customFormat="1" ht="16.5" customHeight="1">
      <c r="A45" s="80" t="s">
        <v>134</v>
      </c>
      <c r="B45" s="77"/>
      <c r="C45" s="175">
        <v>2131</v>
      </c>
      <c r="D45" s="38"/>
      <c r="E45" s="102">
        <v>5</v>
      </c>
    </row>
    <row r="46" spans="1:5" s="55" customFormat="1" ht="16.5" customHeight="1">
      <c r="A46" s="81" t="s">
        <v>225</v>
      </c>
      <c r="B46" s="77"/>
      <c r="C46" s="175"/>
      <c r="D46" s="38"/>
      <c r="E46" s="102"/>
    </row>
    <row r="47" spans="1:5" s="55" customFormat="1" ht="16.5" customHeight="1">
      <c r="A47" s="83" t="s">
        <v>133</v>
      </c>
      <c r="B47" s="77"/>
      <c r="C47" s="175">
        <v>0</v>
      </c>
      <c r="D47" s="38"/>
      <c r="E47" s="102">
        <v>0</v>
      </c>
    </row>
    <row r="48" spans="1:5" s="55" customFormat="1" ht="16.5" customHeight="1">
      <c r="A48" s="80" t="s">
        <v>134</v>
      </c>
      <c r="B48" s="77"/>
      <c r="C48" s="175">
        <v>556</v>
      </c>
      <c r="D48" s="38"/>
      <c r="E48" s="102">
        <v>0</v>
      </c>
    </row>
    <row r="49" spans="1:5" s="218" customFormat="1" ht="16.5" customHeight="1">
      <c r="A49" s="259" t="s">
        <v>243</v>
      </c>
      <c r="B49" s="260"/>
      <c r="C49" s="175">
        <v>0</v>
      </c>
      <c r="D49" s="162"/>
      <c r="E49" s="193">
        <v>0</v>
      </c>
    </row>
    <row r="50" spans="1:5" s="218" customFormat="1" ht="16.5" customHeight="1">
      <c r="A50" s="259" t="s">
        <v>246</v>
      </c>
      <c r="B50" s="260"/>
      <c r="C50" s="175">
        <v>0</v>
      </c>
      <c r="D50" s="162"/>
      <c r="E50" s="193">
        <v>0</v>
      </c>
    </row>
    <row r="51" spans="1:5" s="55" customFormat="1" ht="16.5" customHeight="1">
      <c r="A51" s="53" t="s">
        <v>152</v>
      </c>
      <c r="B51" s="16"/>
      <c r="C51" s="253">
        <f>SUM(C43:C50)</f>
        <v>1580</v>
      </c>
      <c r="D51" s="38"/>
      <c r="E51" s="105">
        <f>SUM(E44:E50)</f>
        <v>-630</v>
      </c>
    </row>
    <row r="52" spans="1:5" s="55" customFormat="1" ht="8.25" customHeight="1">
      <c r="A52" s="16"/>
      <c r="B52" s="27"/>
      <c r="C52" s="175"/>
      <c r="D52" s="38"/>
      <c r="E52" s="102"/>
    </row>
    <row r="53" spans="1:5" s="55" customFormat="1" ht="16.5" customHeight="1">
      <c r="A53" s="27" t="s">
        <v>119</v>
      </c>
      <c r="B53" s="27"/>
      <c r="C53" s="175"/>
      <c r="D53" s="38"/>
      <c r="E53" s="102"/>
    </row>
    <row r="54" spans="1:5" s="55" customFormat="1" ht="16.5" customHeight="1">
      <c r="A54" s="80" t="s">
        <v>135</v>
      </c>
      <c r="B54" s="16"/>
      <c r="C54" s="175">
        <v>0</v>
      </c>
      <c r="D54" s="38"/>
      <c r="E54" s="102">
        <v>25887</v>
      </c>
    </row>
    <row r="55" spans="1:5" s="55" customFormat="1" ht="16.5" customHeight="1">
      <c r="A55" s="81" t="s">
        <v>136</v>
      </c>
      <c r="B55" s="76"/>
      <c r="C55" s="175">
        <v>-521</v>
      </c>
      <c r="D55" s="38"/>
      <c r="E55" s="102">
        <v>-788</v>
      </c>
    </row>
    <row r="56" spans="1:5" s="55" customFormat="1" ht="16.5" customHeight="1">
      <c r="A56" s="80" t="s">
        <v>137</v>
      </c>
      <c r="B56" s="76"/>
      <c r="C56" s="175">
        <v>-38831</v>
      </c>
      <c r="D56" s="38"/>
      <c r="E56" s="102">
        <v>-41</v>
      </c>
    </row>
    <row r="57" spans="1:5" s="55" customFormat="1" ht="16.5" customHeight="1">
      <c r="A57" s="81" t="s">
        <v>138</v>
      </c>
      <c r="B57" s="76"/>
      <c r="C57" s="175">
        <v>0</v>
      </c>
      <c r="D57" s="38"/>
      <c r="E57" s="102">
        <v>0</v>
      </c>
    </row>
    <row r="58" spans="1:5" s="55" customFormat="1" ht="16.5" customHeight="1">
      <c r="A58" s="81" t="s">
        <v>228</v>
      </c>
      <c r="B58" s="76"/>
      <c r="C58" s="175">
        <v>0</v>
      </c>
      <c r="D58" s="38"/>
      <c r="E58" s="102">
        <v>0</v>
      </c>
    </row>
    <row r="59" spans="1:5" s="55" customFormat="1" ht="16.5" customHeight="1">
      <c r="A59" s="81" t="s">
        <v>229</v>
      </c>
      <c r="B59" s="76"/>
      <c r="C59" s="175">
        <v>93</v>
      </c>
      <c r="D59" s="38"/>
      <c r="E59" s="102">
        <v>0</v>
      </c>
    </row>
    <row r="60" spans="1:5" s="55" customFormat="1" ht="16.5" customHeight="1">
      <c r="A60" s="53" t="s">
        <v>220</v>
      </c>
      <c r="B60" s="16"/>
      <c r="C60" s="253">
        <f>SUM(C54:C59)</f>
        <v>-39259</v>
      </c>
      <c r="D60" s="38"/>
      <c r="E60" s="105">
        <f>SUM(E54:E59)</f>
        <v>25058</v>
      </c>
    </row>
    <row r="61" spans="1:5" s="55" customFormat="1" ht="16.5" customHeight="1">
      <c r="A61" s="27" t="s">
        <v>120</v>
      </c>
      <c r="B61" s="27"/>
      <c r="C61" s="175">
        <f>C40+C51+C60</f>
        <v>1594</v>
      </c>
      <c r="D61" s="38"/>
      <c r="E61" s="102">
        <f>+E40+E51+E60</f>
        <v>18719</v>
      </c>
    </row>
    <row r="62" spans="1:5" s="55" customFormat="1" ht="16.5" customHeight="1">
      <c r="A62" s="27" t="s">
        <v>18</v>
      </c>
      <c r="B62" s="27"/>
      <c r="C62" s="161">
        <v>-20084</v>
      </c>
      <c r="D62" s="38"/>
      <c r="E62" s="104">
        <v>-15073</v>
      </c>
    </row>
    <row r="63" spans="1:5" ht="16.5" customHeight="1" thickBot="1">
      <c r="A63" s="27" t="s">
        <v>121</v>
      </c>
      <c r="C63" s="180">
        <f>C61+C62</f>
        <v>-18490</v>
      </c>
      <c r="D63" s="38"/>
      <c r="E63" s="106">
        <f>+E61+E62</f>
        <v>3646</v>
      </c>
    </row>
    <row r="64" spans="1:5" ht="16.5" customHeight="1">
      <c r="A64" s="27"/>
      <c r="C64" s="161"/>
      <c r="D64" s="38"/>
      <c r="E64" s="104"/>
    </row>
    <row r="65" spans="1:5" ht="16.5" customHeight="1">
      <c r="A65" s="84" t="s">
        <v>153</v>
      </c>
      <c r="C65" s="161"/>
      <c r="D65" s="38"/>
      <c r="E65" s="104"/>
    </row>
    <row r="66" spans="1:5" ht="16.5" customHeight="1">
      <c r="A66" s="16" t="s">
        <v>154</v>
      </c>
      <c r="C66" s="161">
        <v>1528</v>
      </c>
      <c r="D66" s="38"/>
      <c r="E66" s="104">
        <v>1578</v>
      </c>
    </row>
    <row r="67" spans="1:5" ht="16.5" customHeight="1">
      <c r="A67" s="16" t="s">
        <v>155</v>
      </c>
      <c r="C67" s="161">
        <v>17</v>
      </c>
      <c r="D67" s="38"/>
      <c r="E67" s="104">
        <v>333</v>
      </c>
    </row>
    <row r="68" spans="1:5" ht="16.5" customHeight="1">
      <c r="A68" s="16" t="s">
        <v>49</v>
      </c>
      <c r="C68" s="176">
        <v>14505</v>
      </c>
      <c r="D68" s="38"/>
      <c r="E68" s="108">
        <v>11561</v>
      </c>
    </row>
    <row r="69" spans="1:5" ht="16.5" customHeight="1">
      <c r="A69" s="16"/>
      <c r="C69" s="161">
        <f>SUM(C66:C68)</f>
        <v>16050</v>
      </c>
      <c r="D69" s="38"/>
      <c r="E69" s="104">
        <f>SUM(E66:E68)</f>
        <v>13472</v>
      </c>
    </row>
    <row r="70" spans="1:5" ht="16.5" customHeight="1">
      <c r="A70" s="16" t="s">
        <v>156</v>
      </c>
      <c r="C70" s="161">
        <v>-33012</v>
      </c>
      <c r="D70" s="38"/>
      <c r="E70" s="104">
        <v>-8248</v>
      </c>
    </row>
    <row r="71" spans="1:5" ht="16.5" customHeight="1">
      <c r="A71" s="55" t="s">
        <v>157</v>
      </c>
      <c r="C71" s="161">
        <v>-1528</v>
      </c>
      <c r="D71" s="38"/>
      <c r="E71" s="104">
        <v>-1578</v>
      </c>
    </row>
    <row r="72" spans="1:5" ht="16.5" customHeight="1" thickBot="1">
      <c r="A72" s="85"/>
      <c r="C72" s="180">
        <f>SUM(C69:C71)</f>
        <v>-18490</v>
      </c>
      <c r="D72" s="38"/>
      <c r="E72" s="106">
        <f>SUM(E69:E71)</f>
        <v>3646</v>
      </c>
    </row>
    <row r="73" spans="1:4" ht="15.75" customHeight="1">
      <c r="A73" s="168"/>
      <c r="D73" s="78"/>
    </row>
    <row r="74" spans="1:8" ht="27.75" customHeight="1">
      <c r="A74" s="318" t="str">
        <f>'page 1-IS'!A37:G37</f>
        <v>(The condensed consolidated income statement should be read in conjunction with the audited financial statements for the financial year ended 30 June 2009 and the accompanying explanatory notes attached to this interim financial report)</v>
      </c>
      <c r="B74" s="318"/>
      <c r="C74" s="318"/>
      <c r="D74" s="318"/>
      <c r="E74" s="318"/>
      <c r="F74" s="56"/>
      <c r="G74" s="56"/>
      <c r="H74" s="56"/>
    </row>
    <row r="75" spans="9:10" ht="15" customHeight="1">
      <c r="I75" s="79"/>
      <c r="J75" s="79"/>
    </row>
  </sheetData>
  <mergeCells count="105">
    <mergeCell ref="IH3:IL3"/>
    <mergeCell ref="IM3:IQ3"/>
    <mergeCell ref="IR3:IV3"/>
    <mergeCell ref="A74:E74"/>
    <mergeCell ref="HN3:HR3"/>
    <mergeCell ref="HS3:HW3"/>
    <mergeCell ref="HX3:IB3"/>
    <mergeCell ref="IC3:IG3"/>
    <mergeCell ref="GT3:GX3"/>
    <mergeCell ref="GY3:HC3"/>
    <mergeCell ref="HI3:HM3"/>
    <mergeCell ref="FZ3:GD3"/>
    <mergeCell ref="GE3:GI3"/>
    <mergeCell ref="GJ3:GN3"/>
    <mergeCell ref="GO3:GS3"/>
    <mergeCell ref="FK3:FO3"/>
    <mergeCell ref="FP3:FT3"/>
    <mergeCell ref="FU3:FY3"/>
    <mergeCell ref="HD3:HH3"/>
    <mergeCell ref="EQ3:EU3"/>
    <mergeCell ref="EV3:EZ3"/>
    <mergeCell ref="FA3:FE3"/>
    <mergeCell ref="FF3:FJ3"/>
    <mergeCell ref="DW3:EA3"/>
    <mergeCell ref="EB3:EF3"/>
    <mergeCell ref="EG3:EK3"/>
    <mergeCell ref="EL3:EP3"/>
    <mergeCell ref="DC3:DG3"/>
    <mergeCell ref="DH3:DL3"/>
    <mergeCell ref="DM3:DQ3"/>
    <mergeCell ref="DR3:DV3"/>
    <mergeCell ref="CI3:CM3"/>
    <mergeCell ref="CN3:CR3"/>
    <mergeCell ref="CS3:CW3"/>
    <mergeCell ref="CX3:DB3"/>
    <mergeCell ref="BO3:BS3"/>
    <mergeCell ref="BT3:BX3"/>
    <mergeCell ref="BY3:CC3"/>
    <mergeCell ref="CD3:CH3"/>
    <mergeCell ref="AU3:AY3"/>
    <mergeCell ref="AZ3:BD3"/>
    <mergeCell ref="BE3:BI3"/>
    <mergeCell ref="BJ3:BN3"/>
    <mergeCell ref="IR2:IV2"/>
    <mergeCell ref="A3:F3"/>
    <mergeCell ref="G3:K3"/>
    <mergeCell ref="L3:P3"/>
    <mergeCell ref="Q3:U3"/>
    <mergeCell ref="V3:Z3"/>
    <mergeCell ref="AA3:AE3"/>
    <mergeCell ref="AF3:AJ3"/>
    <mergeCell ref="AK3:AO3"/>
    <mergeCell ref="AP3:AT3"/>
    <mergeCell ref="HX2:IB2"/>
    <mergeCell ref="IC2:IG2"/>
    <mergeCell ref="IH2:IL2"/>
    <mergeCell ref="IM2:IQ2"/>
    <mergeCell ref="HD2:HH2"/>
    <mergeCell ref="HI2:HM2"/>
    <mergeCell ref="HN2:HR2"/>
    <mergeCell ref="HS2:HW2"/>
    <mergeCell ref="GJ2:GN2"/>
    <mergeCell ref="GO2:GS2"/>
    <mergeCell ref="GT2:GX2"/>
    <mergeCell ref="GY2:HC2"/>
    <mergeCell ref="FP2:FT2"/>
    <mergeCell ref="FU2:FY2"/>
    <mergeCell ref="FZ2:GD2"/>
    <mergeCell ref="GE2:GI2"/>
    <mergeCell ref="EV2:EZ2"/>
    <mergeCell ref="FA2:FE2"/>
    <mergeCell ref="FF2:FJ2"/>
    <mergeCell ref="FK2:FO2"/>
    <mergeCell ref="EB2:EF2"/>
    <mergeCell ref="EG2:EK2"/>
    <mergeCell ref="EL2:EP2"/>
    <mergeCell ref="EQ2:EU2"/>
    <mergeCell ref="DH2:DL2"/>
    <mergeCell ref="DM2:DQ2"/>
    <mergeCell ref="DR2:DV2"/>
    <mergeCell ref="DW2:EA2"/>
    <mergeCell ref="CN2:CR2"/>
    <mergeCell ref="CS2:CW2"/>
    <mergeCell ref="CX2:DB2"/>
    <mergeCell ref="DC2:DG2"/>
    <mergeCell ref="BT2:BX2"/>
    <mergeCell ref="BY2:CC2"/>
    <mergeCell ref="CD2:CH2"/>
    <mergeCell ref="CI2:CM2"/>
    <mergeCell ref="AZ2:BD2"/>
    <mergeCell ref="BE2:BI2"/>
    <mergeCell ref="BJ2:BN2"/>
    <mergeCell ref="BO2:BS2"/>
    <mergeCell ref="AF2:AJ2"/>
    <mergeCell ref="AK2:AO2"/>
    <mergeCell ref="AP2:AT2"/>
    <mergeCell ref="AU2:AY2"/>
    <mergeCell ref="L2:P2"/>
    <mergeCell ref="Q2:U2"/>
    <mergeCell ref="V2:Z2"/>
    <mergeCell ref="AA2:AE2"/>
    <mergeCell ref="A20:B20"/>
    <mergeCell ref="A1:F1"/>
    <mergeCell ref="A2:F2"/>
    <mergeCell ref="G2:K2"/>
  </mergeCells>
  <printOptions/>
  <pageMargins left="1" right="0.25" top="0.81" bottom="0.48" header="0.38" footer="0.39"/>
  <pageSetup fitToHeight="1" fitToWidth="1" horizontalDpi="600" verticalDpi="600" orientation="portrait" paperSize="9" scale="68" r:id="rId1"/>
  <headerFooter alignWithMargins="0">
    <oddFooter>&amp;C&amp;"Times New Roman,Italic"&amp;8Page 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66"/>
  <sheetViews>
    <sheetView showGridLines="0" workbookViewId="0" topLeftCell="A10">
      <selection activeCell="H43" sqref="H43"/>
    </sheetView>
  </sheetViews>
  <sheetFormatPr defaultColWidth="9.140625" defaultRowHeight="12.75"/>
  <cols>
    <col min="1" max="1" width="2.140625" style="222" customWidth="1"/>
    <col min="2" max="2" width="22.7109375" style="222" customWidth="1"/>
    <col min="3" max="3" width="8.28125" style="222" customWidth="1"/>
    <col min="4" max="4" width="8.8515625" style="222" customWidth="1"/>
    <col min="5" max="6" width="11.421875" style="222" customWidth="1"/>
    <col min="7" max="8" width="8.8515625" style="222" customWidth="1"/>
    <col min="9" max="9" width="7.7109375" style="222" customWidth="1"/>
    <col min="10" max="10" width="9.421875" style="222" customWidth="1"/>
    <col min="11" max="16384" width="8.00390625" style="222" customWidth="1"/>
  </cols>
  <sheetData>
    <row r="1" spans="1:10" s="169" customFormat="1" ht="18.75">
      <c r="A1" s="323" t="str">
        <f>'page 1-IS'!A1:G1</f>
        <v>BINA GOODYEAR BERHAD (18645-H)</v>
      </c>
      <c r="B1" s="323"/>
      <c r="C1" s="323"/>
      <c r="D1" s="323"/>
      <c r="E1" s="323"/>
      <c r="F1" s="323"/>
      <c r="G1" s="323"/>
      <c r="H1" s="323"/>
      <c r="I1" s="323"/>
      <c r="J1" s="323"/>
    </row>
    <row r="2" spans="1:10" s="169" customFormat="1" ht="12.75">
      <c r="A2" s="325" t="s">
        <v>21</v>
      </c>
      <c r="B2" s="325"/>
      <c r="C2" s="325"/>
      <c r="D2" s="325"/>
      <c r="E2" s="325"/>
      <c r="F2" s="325"/>
      <c r="G2" s="325"/>
      <c r="H2" s="325"/>
      <c r="I2" s="325"/>
      <c r="J2" s="325"/>
    </row>
    <row r="3" s="169" customFormat="1" ht="6.75" customHeight="1"/>
    <row r="4" spans="1:2" s="169" customFormat="1" ht="14.25">
      <c r="A4" s="201" t="str">
        <f>'page 1-IS'!A4</f>
        <v>Interim report for the financial period ended 30 September 2009</v>
      </c>
      <c r="B4" s="201"/>
    </row>
    <row r="5" spans="1:2" s="169" customFormat="1" ht="12.75">
      <c r="A5" s="202" t="s">
        <v>54</v>
      </c>
      <c r="B5" s="202"/>
    </row>
    <row r="6" s="152" customFormat="1" ht="9.75" customHeight="1"/>
    <row r="7" spans="1:2" s="169" customFormat="1" ht="12.75">
      <c r="A7" s="190" t="s">
        <v>64</v>
      </c>
      <c r="B7" s="190"/>
    </row>
    <row r="8" ht="6" customHeight="1"/>
    <row r="9" spans="1:2" ht="16.5" customHeight="1">
      <c r="A9" s="282" t="s">
        <v>258</v>
      </c>
      <c r="B9" s="190"/>
    </row>
    <row r="10" spans="1:2" ht="16.5" customHeight="1">
      <c r="A10" s="190"/>
      <c r="B10" s="190"/>
    </row>
    <row r="11" spans="1:10" ht="15" customHeight="1">
      <c r="A11" s="171"/>
      <c r="B11" s="171"/>
      <c r="C11" s="324" t="s">
        <v>110</v>
      </c>
      <c r="D11" s="324"/>
      <c r="E11" s="324"/>
      <c r="F11" s="324"/>
      <c r="G11" s="324"/>
      <c r="H11" s="324"/>
      <c r="I11" s="283" t="s">
        <v>112</v>
      </c>
      <c r="J11" s="284" t="s">
        <v>63</v>
      </c>
    </row>
    <row r="12" spans="1:10" s="288" customFormat="1" ht="36.75" customHeight="1">
      <c r="A12" s="285" t="s">
        <v>65</v>
      </c>
      <c r="B12" s="172"/>
      <c r="C12" s="286" t="s">
        <v>51</v>
      </c>
      <c r="D12" s="286" t="s">
        <v>52</v>
      </c>
      <c r="E12" s="286" t="s">
        <v>19</v>
      </c>
      <c r="F12" s="286" t="s">
        <v>150</v>
      </c>
      <c r="G12" s="286" t="s">
        <v>20</v>
      </c>
      <c r="H12" s="286" t="s">
        <v>63</v>
      </c>
      <c r="I12" s="287" t="s">
        <v>111</v>
      </c>
      <c r="J12" s="286" t="s">
        <v>122</v>
      </c>
    </row>
    <row r="13" spans="1:10" ht="18" customHeight="1">
      <c r="A13" s="289" t="s">
        <v>259</v>
      </c>
      <c r="B13" s="218"/>
      <c r="C13" s="161">
        <v>46260</v>
      </c>
      <c r="D13" s="161">
        <v>7297</v>
      </c>
      <c r="E13" s="161">
        <v>0</v>
      </c>
      <c r="F13" s="161">
        <v>0</v>
      </c>
      <c r="G13" s="161">
        <v>39454</v>
      </c>
      <c r="H13" s="161">
        <f>SUM(C13:G13)</f>
        <v>93011</v>
      </c>
      <c r="I13" s="161">
        <v>2592</v>
      </c>
      <c r="J13" s="161">
        <f>H13+I13</f>
        <v>95603</v>
      </c>
    </row>
    <row r="14" spans="2:10" ht="5.25" customHeight="1">
      <c r="B14" s="218"/>
      <c r="C14" s="161"/>
      <c r="D14" s="161"/>
      <c r="E14" s="161"/>
      <c r="F14" s="161"/>
      <c r="G14" s="161"/>
      <c r="H14" s="161"/>
      <c r="I14" s="161"/>
      <c r="J14" s="158"/>
    </row>
    <row r="15" spans="1:10" s="292" customFormat="1" ht="14.25" customHeight="1">
      <c r="A15" s="322" t="s">
        <v>236</v>
      </c>
      <c r="B15" s="322"/>
      <c r="C15" s="290">
        <v>0</v>
      </c>
      <c r="D15" s="290">
        <v>0</v>
      </c>
      <c r="E15" s="290">
        <v>0</v>
      </c>
      <c r="F15" s="290">
        <v>0</v>
      </c>
      <c r="G15" s="290">
        <f>'page 1-IS'!F28</f>
        <v>-6067</v>
      </c>
      <c r="H15" s="291">
        <f>SUM(C15:G15)</f>
        <v>-6067</v>
      </c>
      <c r="I15" s="158">
        <f>'page 1-IS'!F27+0.4</f>
        <v>22.4</v>
      </c>
      <c r="J15" s="158">
        <f>H15+I15</f>
        <v>-6044.6</v>
      </c>
    </row>
    <row r="16" spans="1:10" ht="3.75" customHeight="1">
      <c r="A16" s="218"/>
      <c r="B16" s="218"/>
      <c r="C16" s="175"/>
      <c r="D16" s="175"/>
      <c r="E16" s="175"/>
      <c r="F16" s="175"/>
      <c r="G16" s="175"/>
      <c r="H16" s="175"/>
      <c r="I16" s="175"/>
      <c r="J16" s="293"/>
    </row>
    <row r="17" spans="1:10" s="292" customFormat="1" ht="14.25" customHeight="1">
      <c r="A17" s="322" t="s">
        <v>138</v>
      </c>
      <c r="B17" s="322"/>
      <c r="C17" s="290">
        <v>0</v>
      </c>
      <c r="D17" s="290">
        <v>0</v>
      </c>
      <c r="E17" s="290">
        <v>0</v>
      </c>
      <c r="F17" s="290">
        <v>0</v>
      </c>
      <c r="G17" s="290">
        <v>0</v>
      </c>
      <c r="H17" s="291">
        <f>SUM(C17:G17)</f>
        <v>0</v>
      </c>
      <c r="I17" s="158">
        <v>0</v>
      </c>
      <c r="J17" s="158">
        <f>H17+I17</f>
        <v>0</v>
      </c>
    </row>
    <row r="18" spans="1:10" ht="3.75" customHeight="1">
      <c r="A18" s="218"/>
      <c r="B18" s="218"/>
      <c r="C18" s="175"/>
      <c r="D18" s="175"/>
      <c r="E18" s="175"/>
      <c r="F18" s="175"/>
      <c r="G18" s="175"/>
      <c r="H18" s="175"/>
      <c r="I18" s="175"/>
      <c r="J18" s="293"/>
    </row>
    <row r="19" spans="1:11" ht="18.75" customHeight="1" thickBot="1">
      <c r="A19" s="326" t="s">
        <v>260</v>
      </c>
      <c r="B19" s="326"/>
      <c r="C19" s="180">
        <f>SUM(C13:C18)</f>
        <v>46260</v>
      </c>
      <c r="D19" s="180">
        <f aca="true" t="shared" si="0" ref="D19:J19">SUM(D13:D18)</f>
        <v>7297</v>
      </c>
      <c r="E19" s="180">
        <f t="shared" si="0"/>
        <v>0</v>
      </c>
      <c r="F19" s="180">
        <f t="shared" si="0"/>
        <v>0</v>
      </c>
      <c r="G19" s="180">
        <f>SUM(G13:G18)</f>
        <v>33387</v>
      </c>
      <c r="H19" s="180">
        <f t="shared" si="0"/>
        <v>86944</v>
      </c>
      <c r="I19" s="180">
        <f t="shared" si="0"/>
        <v>2614.4</v>
      </c>
      <c r="J19" s="180">
        <f t="shared" si="0"/>
        <v>89558.4</v>
      </c>
      <c r="K19" s="294"/>
    </row>
    <row r="20" spans="1:11" ht="6" customHeight="1">
      <c r="A20" s="279"/>
      <c r="B20" s="279"/>
      <c r="C20" s="161"/>
      <c r="D20" s="161"/>
      <c r="E20" s="161"/>
      <c r="F20" s="161"/>
      <c r="G20" s="161"/>
      <c r="H20" s="161"/>
      <c r="I20" s="161"/>
      <c r="J20" s="161"/>
      <c r="K20" s="294"/>
    </row>
    <row r="21" spans="1:11" ht="6" customHeight="1">
      <c r="A21" s="279"/>
      <c r="B21" s="279"/>
      <c r="C21" s="161"/>
      <c r="D21" s="161"/>
      <c r="E21" s="161"/>
      <c r="F21" s="161"/>
      <c r="G21" s="161"/>
      <c r="H21" s="161"/>
      <c r="I21" s="161"/>
      <c r="J21" s="161"/>
      <c r="K21" s="294"/>
    </row>
    <row r="22" spans="1:10" s="217" customFormat="1" ht="18" customHeight="1">
      <c r="A22" s="218" t="s">
        <v>231</v>
      </c>
      <c r="B22" s="218"/>
      <c r="C22" s="218"/>
      <c r="D22" s="218"/>
      <c r="E22" s="218"/>
      <c r="F22" s="218"/>
      <c r="G22" s="218"/>
      <c r="H22" s="218"/>
      <c r="I22" s="218"/>
      <c r="J22" s="218"/>
    </row>
    <row r="23" spans="1:11" s="297" customFormat="1" ht="18" customHeight="1">
      <c r="A23" s="328" t="s">
        <v>113</v>
      </c>
      <c r="B23" s="328"/>
      <c r="C23" s="232">
        <v>46260</v>
      </c>
      <c r="D23" s="232">
        <v>7297</v>
      </c>
      <c r="E23" s="232">
        <v>0</v>
      </c>
      <c r="F23" s="232">
        <v>0</v>
      </c>
      <c r="G23" s="232">
        <v>64492</v>
      </c>
      <c r="H23" s="295">
        <v>118049</v>
      </c>
      <c r="I23" s="232">
        <v>2822</v>
      </c>
      <c r="J23" s="232">
        <f>H23+I23</f>
        <v>120871</v>
      </c>
      <c r="K23" s="296"/>
    </row>
    <row r="24" spans="2:10" s="217" customFormat="1" ht="5.25" customHeight="1">
      <c r="B24" s="218"/>
      <c r="C24" s="157"/>
      <c r="D24" s="157"/>
      <c r="E24" s="157"/>
      <c r="F24" s="157"/>
      <c r="G24" s="157"/>
      <c r="H24" s="157"/>
      <c r="I24" s="157"/>
      <c r="J24" s="159"/>
    </row>
    <row r="25" spans="1:10" s="298" customFormat="1" ht="14.25" customHeight="1">
      <c r="A25" s="322" t="s">
        <v>236</v>
      </c>
      <c r="B25" s="322"/>
      <c r="C25" s="160">
        <v>0</v>
      </c>
      <c r="D25" s="160">
        <v>0</v>
      </c>
      <c r="E25" s="160">
        <v>0</v>
      </c>
      <c r="F25" s="160">
        <v>0</v>
      </c>
      <c r="G25" s="160">
        <v>-6826</v>
      </c>
      <c r="H25" s="216">
        <f>SUM(C25:G25)</f>
        <v>-6826</v>
      </c>
      <c r="I25" s="159">
        <v>36</v>
      </c>
      <c r="J25" s="159">
        <f>H25+I25</f>
        <v>-6790</v>
      </c>
    </row>
    <row r="26" spans="1:10" s="217" customFormat="1" ht="3.75" customHeight="1">
      <c r="A26" s="218"/>
      <c r="B26" s="218"/>
      <c r="C26" s="193"/>
      <c r="D26" s="193"/>
      <c r="E26" s="193"/>
      <c r="F26" s="193"/>
      <c r="G26" s="193"/>
      <c r="H26" s="216">
        <f>SUM(C26:G26)</f>
        <v>0</v>
      </c>
      <c r="I26" s="193"/>
      <c r="J26" s="159">
        <f>H26+I26</f>
        <v>0</v>
      </c>
    </row>
    <row r="27" spans="1:10" s="217" customFormat="1" ht="14.25" customHeight="1">
      <c r="A27" s="322" t="s">
        <v>138</v>
      </c>
      <c r="B27" s="322"/>
      <c r="C27" s="193">
        <v>0</v>
      </c>
      <c r="D27" s="193">
        <v>0</v>
      </c>
      <c r="E27" s="193">
        <v>0</v>
      </c>
      <c r="F27" s="193">
        <v>0</v>
      </c>
      <c r="G27" s="193">
        <v>0</v>
      </c>
      <c r="H27" s="216">
        <f>SUM(C27:G27)</f>
        <v>0</v>
      </c>
      <c r="I27" s="193">
        <v>0</v>
      </c>
      <c r="J27" s="159">
        <f>H27+I27</f>
        <v>0</v>
      </c>
    </row>
    <row r="28" spans="1:10" s="217" customFormat="1" ht="3.75" customHeight="1">
      <c r="A28" s="218"/>
      <c r="B28" s="218"/>
      <c r="C28" s="193"/>
      <c r="D28" s="193"/>
      <c r="E28" s="193"/>
      <c r="F28" s="193"/>
      <c r="G28" s="193"/>
      <c r="H28" s="193"/>
      <c r="I28" s="193"/>
      <c r="J28" s="219"/>
    </row>
    <row r="29" spans="1:10" s="217" customFormat="1" ht="3.75" customHeight="1">
      <c r="A29" s="218"/>
      <c r="B29" s="218"/>
      <c r="C29" s="193"/>
      <c r="D29" s="193"/>
      <c r="E29" s="193"/>
      <c r="F29" s="193"/>
      <c r="G29" s="193"/>
      <c r="H29" s="193"/>
      <c r="I29" s="193"/>
      <c r="J29" s="219"/>
    </row>
    <row r="30" spans="1:11" s="217" customFormat="1" ht="18.75" customHeight="1" thickBot="1">
      <c r="A30" s="327" t="s">
        <v>261</v>
      </c>
      <c r="B30" s="327"/>
      <c r="C30" s="220">
        <f aca="true" t="shared" si="1" ref="C30:J30">SUM(C23:C28)</f>
        <v>46260</v>
      </c>
      <c r="D30" s="220">
        <f t="shared" si="1"/>
        <v>7297</v>
      </c>
      <c r="E30" s="220">
        <f t="shared" si="1"/>
        <v>0</v>
      </c>
      <c r="F30" s="220">
        <f t="shared" si="1"/>
        <v>0</v>
      </c>
      <c r="G30" s="220">
        <f t="shared" si="1"/>
        <v>57666</v>
      </c>
      <c r="H30" s="220">
        <f t="shared" si="1"/>
        <v>111223</v>
      </c>
      <c r="I30" s="220">
        <f t="shared" si="1"/>
        <v>2858</v>
      </c>
      <c r="J30" s="220">
        <f t="shared" si="1"/>
        <v>114081</v>
      </c>
      <c r="K30" s="221"/>
    </row>
    <row r="31" ht="11.25">
      <c r="G31" s="223"/>
    </row>
    <row r="32" spans="7:10" ht="11.25">
      <c r="G32" s="223"/>
      <c r="H32" s="223"/>
      <c r="I32" s="223"/>
      <c r="J32" s="223"/>
    </row>
    <row r="33" spans="7:10" ht="11.25">
      <c r="G33" s="223"/>
      <c r="H33" s="223"/>
      <c r="I33" s="223"/>
      <c r="J33" s="223"/>
    </row>
    <row r="35" spans="1:10" s="1" customFormat="1" ht="36" customHeight="1">
      <c r="A35" s="313" t="str">
        <f>+'page 1-IS'!A37:G37</f>
        <v>(The condensed consolidated income statement should be read in conjunction with the audited financial statements for the financial year ended 30 June 2009 and the accompanying explanatory notes attached to this interim financial report)</v>
      </c>
      <c r="B35" s="313"/>
      <c r="C35" s="313"/>
      <c r="D35" s="313"/>
      <c r="E35" s="313"/>
      <c r="F35" s="313"/>
      <c r="G35" s="313"/>
      <c r="H35" s="313"/>
      <c r="I35" s="313"/>
      <c r="J35" s="313"/>
    </row>
    <row r="66" ht="11.25">
      <c r="A66" s="299"/>
    </row>
  </sheetData>
  <mergeCells count="11">
    <mergeCell ref="A23:B23"/>
    <mergeCell ref="A27:B27"/>
    <mergeCell ref="A35:J35"/>
    <mergeCell ref="A1:J1"/>
    <mergeCell ref="C11:H11"/>
    <mergeCell ref="A2:J2"/>
    <mergeCell ref="A19:B19"/>
    <mergeCell ref="A17:B17"/>
    <mergeCell ref="A25:B25"/>
    <mergeCell ref="A30:B30"/>
    <mergeCell ref="A15:B15"/>
  </mergeCells>
  <printOptions/>
  <pageMargins left="1" right="0.25" top="0.81" bottom="0.75" header="0.38" footer="0.8"/>
  <pageSetup fitToHeight="1" fitToWidth="1" horizontalDpi="600" verticalDpi="600" orientation="portrait" scale="93" r:id="rId1"/>
  <headerFooter alignWithMargins="0">
    <oddFooter>&amp;C&amp;"Times New Roman,Italic"&amp;8Page 5&amp;R
</oddFooter>
  </headerFooter>
</worksheet>
</file>

<file path=xl/worksheets/sheet6.xml><?xml version="1.0" encoding="utf-8"?>
<worksheet xmlns="http://schemas.openxmlformats.org/spreadsheetml/2006/main" xmlns:r="http://schemas.openxmlformats.org/officeDocument/2006/relationships">
  <dimension ref="A1:Q68"/>
  <sheetViews>
    <sheetView showGridLines="0" workbookViewId="0" topLeftCell="A16">
      <selection activeCell="T14" sqref="T14"/>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0.9921875" style="13" customWidth="1"/>
    <col min="10" max="10" width="11.57421875" style="13" customWidth="1"/>
    <col min="11" max="11" width="1.57421875" style="13" customWidth="1"/>
    <col min="12" max="12" width="14.57421875" style="13" customWidth="1"/>
    <col min="13" max="13" width="0.9921875" style="1" customWidth="1"/>
    <col min="14" max="14" width="12.57421875" style="13" customWidth="1"/>
    <col min="15" max="15" width="0.9921875" style="1" customWidth="1"/>
    <col min="16" max="16" width="13.421875" style="1" customWidth="1"/>
    <col min="17" max="17" width="11.28125" style="1" hidden="1" customWidth="1"/>
    <col min="18" max="18" width="1.28515625" style="1" customWidth="1"/>
    <col min="19" max="16384" width="9.140625" style="1" customWidth="1"/>
  </cols>
  <sheetData>
    <row r="1" spans="1:17" s="13" customFormat="1" ht="18.75">
      <c r="A1" s="329" t="str">
        <f>'page 1-IS'!A1:G1</f>
        <v>BINA GOODYEAR BERHAD (18645-H)</v>
      </c>
      <c r="B1" s="329"/>
      <c r="C1" s="329"/>
      <c r="D1" s="329"/>
      <c r="E1" s="329"/>
      <c r="F1" s="329"/>
      <c r="G1" s="329"/>
      <c r="H1" s="329"/>
      <c r="I1" s="329"/>
      <c r="J1" s="329"/>
      <c r="K1" s="329"/>
      <c r="L1" s="329"/>
      <c r="M1" s="329"/>
      <c r="N1" s="329"/>
      <c r="O1" s="329"/>
      <c r="P1" s="329"/>
      <c r="Q1" s="43"/>
    </row>
    <row r="2" spans="1:17" s="13" customFormat="1" ht="12.75">
      <c r="A2" s="330" t="str">
        <f>'page 1-IS'!A2:G2</f>
        <v>(Incorporated in Malaysia)</v>
      </c>
      <c r="B2" s="330"/>
      <c r="C2" s="330"/>
      <c r="D2" s="330"/>
      <c r="E2" s="330"/>
      <c r="F2" s="330"/>
      <c r="G2" s="330"/>
      <c r="H2" s="330"/>
      <c r="I2" s="330"/>
      <c r="J2" s="330"/>
      <c r="K2" s="330"/>
      <c r="L2" s="330"/>
      <c r="M2" s="330"/>
      <c r="N2" s="330"/>
      <c r="O2" s="330"/>
      <c r="P2" s="330"/>
      <c r="Q2" s="44"/>
    </row>
    <row r="3" s="13" customFormat="1" ht="12.75">
      <c r="P3" s="12"/>
    </row>
    <row r="4" spans="1:16" s="13" customFormat="1" ht="14.25">
      <c r="A4" s="45" t="str">
        <f>'page 1-IS'!A4</f>
        <v>Interim report for the financial period ended 30 September 2009</v>
      </c>
      <c r="P4" s="12"/>
    </row>
    <row r="5" spans="1:16" s="13" customFormat="1" ht="12.75">
      <c r="A5" s="46" t="s">
        <v>54</v>
      </c>
      <c r="P5" s="12"/>
    </row>
    <row r="6" spans="1:15" s="30" customFormat="1" ht="13.5" customHeight="1">
      <c r="A6" s="36"/>
      <c r="B6" s="36"/>
      <c r="C6" s="36"/>
      <c r="D6" s="36"/>
      <c r="E6" s="47"/>
      <c r="F6" s="36"/>
      <c r="G6" s="36"/>
      <c r="H6" s="36"/>
      <c r="I6" s="36"/>
      <c r="J6" s="36"/>
      <c r="K6" s="36"/>
      <c r="L6" s="36"/>
      <c r="M6" s="36"/>
      <c r="N6" s="36"/>
      <c r="O6" s="36"/>
    </row>
    <row r="7" s="13" customFormat="1" ht="12.75">
      <c r="A7" s="12" t="s">
        <v>70</v>
      </c>
    </row>
    <row r="8" s="13" customFormat="1" ht="12.75" customHeight="1"/>
    <row r="9" spans="1:7" s="13" customFormat="1" ht="12.75">
      <c r="A9" s="12" t="s">
        <v>184</v>
      </c>
      <c r="B9" s="12"/>
      <c r="C9" s="12" t="s">
        <v>26</v>
      </c>
      <c r="D9" s="12"/>
      <c r="E9" s="12"/>
      <c r="F9" s="12"/>
      <c r="G9" s="12"/>
    </row>
    <row r="10" spans="1:7" s="13" customFormat="1" ht="7.5" customHeight="1">
      <c r="A10" s="12"/>
      <c r="B10" s="12"/>
      <c r="C10" s="12"/>
      <c r="D10" s="12"/>
      <c r="E10" s="12"/>
      <c r="F10" s="12"/>
      <c r="G10" s="12"/>
    </row>
    <row r="11" spans="3:16" s="13" customFormat="1" ht="56.25" customHeight="1">
      <c r="C11" s="332" t="s">
        <v>263</v>
      </c>
      <c r="D11" s="332"/>
      <c r="E11" s="332"/>
      <c r="F11" s="332"/>
      <c r="G11" s="332"/>
      <c r="H11" s="332"/>
      <c r="I11" s="332"/>
      <c r="J11" s="332"/>
      <c r="K11" s="332"/>
      <c r="L11" s="332"/>
      <c r="M11" s="332"/>
      <c r="N11" s="332"/>
      <c r="O11" s="332"/>
      <c r="P11" s="332"/>
    </row>
    <row r="12" spans="3:16" s="13" customFormat="1" ht="31.5" customHeight="1">
      <c r="C12" s="332" t="s">
        <v>264</v>
      </c>
      <c r="D12" s="332"/>
      <c r="E12" s="332"/>
      <c r="F12" s="332"/>
      <c r="G12" s="332"/>
      <c r="H12" s="332"/>
      <c r="I12" s="332"/>
      <c r="J12" s="332"/>
      <c r="K12" s="332"/>
      <c r="L12" s="332"/>
      <c r="M12" s="332"/>
      <c r="N12" s="332"/>
      <c r="O12" s="332"/>
      <c r="P12" s="332"/>
    </row>
    <row r="13" spans="3:16" s="13" customFormat="1" ht="58.5" customHeight="1">
      <c r="C13" s="333" t="s">
        <v>280</v>
      </c>
      <c r="D13" s="333"/>
      <c r="E13" s="333"/>
      <c r="F13" s="333"/>
      <c r="G13" s="333"/>
      <c r="H13" s="333"/>
      <c r="I13" s="333"/>
      <c r="J13" s="333"/>
      <c r="K13" s="333"/>
      <c r="L13" s="333"/>
      <c r="M13" s="333"/>
      <c r="N13" s="333"/>
      <c r="O13" s="333"/>
      <c r="P13" s="333"/>
    </row>
    <row r="14" spans="3:16" s="13" customFormat="1" ht="33" customHeight="1">
      <c r="C14" s="333" t="s">
        <v>279</v>
      </c>
      <c r="D14" s="333"/>
      <c r="E14" s="333"/>
      <c r="F14" s="333"/>
      <c r="G14" s="333"/>
      <c r="H14" s="333"/>
      <c r="I14" s="333"/>
      <c r="J14" s="333"/>
      <c r="K14" s="333"/>
      <c r="L14" s="333"/>
      <c r="M14" s="333"/>
      <c r="N14" s="333"/>
      <c r="O14" s="333"/>
      <c r="P14" s="333"/>
    </row>
    <row r="15" spans="1:16" s="41" customFormat="1" ht="17.25" customHeight="1">
      <c r="A15" s="146" t="s">
        <v>185</v>
      </c>
      <c r="B15" s="146"/>
      <c r="C15" s="331" t="s">
        <v>66</v>
      </c>
      <c r="D15" s="331"/>
      <c r="E15" s="331"/>
      <c r="F15" s="331"/>
      <c r="G15" s="331"/>
      <c r="H15" s="331"/>
      <c r="I15" s="331"/>
      <c r="J15" s="331"/>
      <c r="K15" s="331"/>
      <c r="L15" s="331"/>
      <c r="M15" s="331"/>
      <c r="N15" s="331"/>
      <c r="O15" s="331"/>
      <c r="P15" s="331"/>
    </row>
    <row r="16" spans="3:16" s="41" customFormat="1" ht="3" customHeight="1">
      <c r="C16" s="147"/>
      <c r="D16" s="148"/>
      <c r="E16" s="149"/>
      <c r="F16" s="149"/>
      <c r="G16" s="149"/>
      <c r="H16" s="149"/>
      <c r="I16" s="149"/>
      <c r="J16" s="149"/>
      <c r="K16" s="149"/>
      <c r="L16" s="149"/>
      <c r="M16" s="149"/>
      <c r="N16" s="149"/>
      <c r="O16" s="149"/>
      <c r="P16" s="149"/>
    </row>
    <row r="17" spans="3:16" s="41" customFormat="1" ht="12.75" customHeight="1">
      <c r="C17" s="334" t="s">
        <v>158</v>
      </c>
      <c r="D17" s="334"/>
      <c r="E17" s="334"/>
      <c r="F17" s="334"/>
      <c r="G17" s="334"/>
      <c r="H17" s="334"/>
      <c r="I17" s="334"/>
      <c r="J17" s="334"/>
      <c r="K17" s="334"/>
      <c r="L17" s="334"/>
      <c r="M17" s="334"/>
      <c r="N17" s="334"/>
      <c r="O17" s="334"/>
      <c r="P17" s="334"/>
    </row>
    <row r="18" spans="3:16" s="41" customFormat="1" ht="3" customHeight="1">
      <c r="C18" s="147"/>
      <c r="D18" s="148"/>
      <c r="E18" s="149"/>
      <c r="F18" s="149"/>
      <c r="G18" s="149"/>
      <c r="H18" s="149"/>
      <c r="I18" s="149"/>
      <c r="J18" s="149"/>
      <c r="K18" s="149"/>
      <c r="L18" s="149"/>
      <c r="M18" s="149"/>
      <c r="N18" s="149"/>
      <c r="O18" s="149"/>
      <c r="P18" s="149"/>
    </row>
    <row r="19" spans="1:5" s="41" customFormat="1" ht="17.25" customHeight="1">
      <c r="A19" s="146" t="s">
        <v>186</v>
      </c>
      <c r="B19" s="146"/>
      <c r="C19" s="146" t="s">
        <v>37</v>
      </c>
      <c r="D19" s="146"/>
      <c r="E19" s="146"/>
    </row>
    <row r="20" s="41" customFormat="1" ht="3" customHeight="1"/>
    <row r="21" spans="3:16" s="41" customFormat="1" ht="12.75" customHeight="1">
      <c r="C21" s="336" t="s">
        <v>159</v>
      </c>
      <c r="D21" s="336"/>
      <c r="E21" s="336"/>
      <c r="F21" s="336"/>
      <c r="G21" s="336"/>
      <c r="H21" s="336"/>
      <c r="I21" s="336"/>
      <c r="J21" s="336"/>
      <c r="K21" s="336"/>
      <c r="L21" s="336"/>
      <c r="M21" s="336"/>
      <c r="N21" s="336"/>
      <c r="O21" s="336"/>
      <c r="P21" s="336"/>
    </row>
    <row r="22" spans="1:3" s="41" customFormat="1" ht="3" customHeight="1">
      <c r="A22" s="146"/>
      <c r="C22" s="146"/>
    </row>
    <row r="23" spans="1:3" s="41" customFormat="1" ht="17.25" customHeight="1">
      <c r="A23" s="146" t="s">
        <v>187</v>
      </c>
      <c r="C23" s="145" t="s">
        <v>160</v>
      </c>
    </row>
    <row r="24" spans="1:16" s="10" customFormat="1" ht="3" customHeight="1">
      <c r="A24" s="146"/>
      <c r="B24" s="41"/>
      <c r="C24" s="150"/>
      <c r="D24" s="41"/>
      <c r="E24" s="41"/>
      <c r="F24" s="41"/>
      <c r="G24" s="41"/>
      <c r="H24" s="41"/>
      <c r="I24" s="41"/>
      <c r="J24" s="41"/>
      <c r="K24" s="41"/>
      <c r="L24" s="41"/>
      <c r="M24" s="41"/>
      <c r="N24" s="41"/>
      <c r="O24" s="41"/>
      <c r="P24" s="41"/>
    </row>
    <row r="25" spans="1:16" s="10" customFormat="1" ht="27.75" customHeight="1">
      <c r="A25" s="146"/>
      <c r="B25" s="41"/>
      <c r="C25" s="337" t="s">
        <v>161</v>
      </c>
      <c r="D25" s="302"/>
      <c r="E25" s="302"/>
      <c r="F25" s="302"/>
      <c r="G25" s="302"/>
      <c r="H25" s="302"/>
      <c r="I25" s="302"/>
      <c r="J25" s="302"/>
      <c r="K25" s="302"/>
      <c r="L25" s="302"/>
      <c r="M25" s="302"/>
      <c r="N25" s="302"/>
      <c r="O25" s="302"/>
      <c r="P25" s="302"/>
    </row>
    <row r="26" spans="1:16" s="10" customFormat="1" ht="3" customHeight="1">
      <c r="A26" s="146"/>
      <c r="B26" s="146"/>
      <c r="C26" s="146"/>
      <c r="D26" s="146"/>
      <c r="E26" s="146"/>
      <c r="F26" s="41"/>
      <c r="G26" s="41"/>
      <c r="H26" s="41"/>
      <c r="I26" s="41"/>
      <c r="J26" s="41"/>
      <c r="K26" s="41"/>
      <c r="L26" s="41"/>
      <c r="M26" s="41"/>
      <c r="N26" s="41"/>
      <c r="O26" s="41"/>
      <c r="P26" s="41"/>
    </row>
    <row r="27" spans="1:16" s="10" customFormat="1" ht="17.25" customHeight="1">
      <c r="A27" s="146" t="s">
        <v>188</v>
      </c>
      <c r="B27" s="41"/>
      <c r="C27" s="146" t="s">
        <v>73</v>
      </c>
      <c r="D27" s="41"/>
      <c r="E27" s="41"/>
      <c r="F27" s="41"/>
      <c r="G27" s="41"/>
      <c r="H27" s="41"/>
      <c r="I27" s="41"/>
      <c r="J27" s="41"/>
      <c r="K27" s="41"/>
      <c r="L27" s="41"/>
      <c r="M27" s="41"/>
      <c r="N27" s="41"/>
      <c r="O27" s="41"/>
      <c r="P27" s="41"/>
    </row>
    <row r="28" spans="1:16" s="10" customFormat="1" ht="3" customHeight="1">
      <c r="A28" s="146"/>
      <c r="B28" s="41"/>
      <c r="C28" s="146"/>
      <c r="D28" s="41"/>
      <c r="E28" s="41"/>
      <c r="F28" s="41"/>
      <c r="G28" s="41"/>
      <c r="H28" s="41"/>
      <c r="I28" s="41"/>
      <c r="J28" s="41"/>
      <c r="K28" s="41"/>
      <c r="L28" s="41"/>
      <c r="M28" s="41"/>
      <c r="N28" s="41"/>
      <c r="O28" s="41"/>
      <c r="P28" s="41"/>
    </row>
    <row r="29" spans="1:16" s="10" customFormat="1" ht="29.25" customHeight="1">
      <c r="A29" s="146"/>
      <c r="B29" s="41"/>
      <c r="C29" s="303" t="s">
        <v>162</v>
      </c>
      <c r="D29" s="304"/>
      <c r="E29" s="304"/>
      <c r="F29" s="304"/>
      <c r="G29" s="304"/>
      <c r="H29" s="304"/>
      <c r="I29" s="304"/>
      <c r="J29" s="304"/>
      <c r="K29" s="304"/>
      <c r="L29" s="304"/>
      <c r="M29" s="304"/>
      <c r="N29" s="304"/>
      <c r="O29" s="304"/>
      <c r="P29" s="304"/>
    </row>
    <row r="30" spans="1:16" s="10" customFormat="1" ht="3" customHeight="1">
      <c r="A30" s="146"/>
      <c r="B30" s="41"/>
      <c r="C30" s="127"/>
      <c r="D30" s="127"/>
      <c r="E30" s="127"/>
      <c r="F30" s="127"/>
      <c r="G30" s="127"/>
      <c r="H30" s="127"/>
      <c r="I30" s="127"/>
      <c r="J30" s="127"/>
      <c r="K30" s="127"/>
      <c r="L30" s="127"/>
      <c r="M30" s="127"/>
      <c r="N30" s="127"/>
      <c r="O30" s="127"/>
      <c r="P30" s="127"/>
    </row>
    <row r="31" spans="1:14" s="10" customFormat="1" ht="17.25" customHeight="1">
      <c r="A31" s="146" t="s">
        <v>189</v>
      </c>
      <c r="B31" s="41"/>
      <c r="C31" s="146" t="s">
        <v>164</v>
      </c>
      <c r="D31" s="41"/>
      <c r="I31" s="41"/>
      <c r="J31" s="41"/>
      <c r="K31" s="41"/>
      <c r="L31" s="41"/>
      <c r="N31" s="41"/>
    </row>
    <row r="32" spans="9:14" s="10" customFormat="1" ht="3" customHeight="1">
      <c r="I32" s="41"/>
      <c r="J32" s="41"/>
      <c r="K32" s="41"/>
      <c r="L32" s="41"/>
      <c r="N32" s="41"/>
    </row>
    <row r="33" spans="3:16" s="10" customFormat="1" ht="30.75" customHeight="1">
      <c r="C33" s="305" t="s">
        <v>163</v>
      </c>
      <c r="D33" s="305"/>
      <c r="E33" s="305"/>
      <c r="F33" s="305"/>
      <c r="G33" s="305"/>
      <c r="H33" s="305"/>
      <c r="I33" s="305"/>
      <c r="J33" s="305"/>
      <c r="K33" s="305"/>
      <c r="L33" s="305"/>
      <c r="M33" s="305"/>
      <c r="N33" s="305"/>
      <c r="O33" s="305"/>
      <c r="P33" s="305"/>
    </row>
    <row r="34" spans="9:14" s="10" customFormat="1" ht="3" customHeight="1">
      <c r="I34" s="41"/>
      <c r="J34" s="41"/>
      <c r="K34" s="41"/>
      <c r="L34" s="41"/>
      <c r="N34" s="41"/>
    </row>
    <row r="35" spans="1:14" s="10" customFormat="1" ht="17.25" customHeight="1">
      <c r="A35" s="146" t="s">
        <v>190</v>
      </c>
      <c r="B35" s="41"/>
      <c r="C35" s="146" t="s">
        <v>67</v>
      </c>
      <c r="I35" s="41"/>
      <c r="J35" s="41"/>
      <c r="K35" s="41"/>
      <c r="L35" s="41"/>
      <c r="N35" s="41"/>
    </row>
    <row r="36" spans="9:14" s="10" customFormat="1" ht="3" customHeight="1">
      <c r="I36" s="41"/>
      <c r="J36" s="41"/>
      <c r="K36" s="41"/>
      <c r="L36" s="41"/>
      <c r="N36" s="41"/>
    </row>
    <row r="37" spans="3:16" s="10" customFormat="1" ht="24.75" customHeight="1">
      <c r="C37" s="335" t="s">
        <v>242</v>
      </c>
      <c r="D37" s="335"/>
      <c r="E37" s="335"/>
      <c r="F37" s="335"/>
      <c r="G37" s="335"/>
      <c r="H37" s="335"/>
      <c r="I37" s="335"/>
      <c r="J37" s="335"/>
      <c r="K37" s="335"/>
      <c r="L37" s="335"/>
      <c r="M37" s="335"/>
      <c r="N37" s="335"/>
      <c r="O37" s="335"/>
      <c r="P37" s="335"/>
    </row>
    <row r="68" ht="12.75">
      <c r="A68" s="167"/>
    </row>
  </sheetData>
  <mergeCells count="13">
    <mergeCell ref="C17:P17"/>
    <mergeCell ref="C37:P37"/>
    <mergeCell ref="C21:P21"/>
    <mergeCell ref="C25:P25"/>
    <mergeCell ref="C29:P29"/>
    <mergeCell ref="C33:P33"/>
    <mergeCell ref="A1:P1"/>
    <mergeCell ref="A2:P2"/>
    <mergeCell ref="C15:P15"/>
    <mergeCell ref="C11:P11"/>
    <mergeCell ref="C12:P12"/>
    <mergeCell ref="C13:P13"/>
    <mergeCell ref="C14:P14"/>
  </mergeCells>
  <printOptions/>
  <pageMargins left="1" right="0.25" top="0.81" bottom="0.75" header="0.38" footer="0.8"/>
  <pageSetup firstPageNumber="6" useFirstPageNumber="1" horizontalDpi="600" verticalDpi="600" orientation="portrait" scale="90" r:id="rId1"/>
  <headerFooter alignWithMargins="0">
    <oddFooter>&amp;C&amp;"Times New Roman,Italic"&amp;8Page 6</oddFooter>
  </headerFooter>
</worksheet>
</file>

<file path=xl/worksheets/sheet7.xml><?xml version="1.0" encoding="utf-8"?>
<worksheet xmlns="http://schemas.openxmlformats.org/spreadsheetml/2006/main" xmlns:r="http://schemas.openxmlformats.org/officeDocument/2006/relationships">
  <dimension ref="A1:T66"/>
  <sheetViews>
    <sheetView showGridLines="0" workbookViewId="0" topLeftCell="A16">
      <selection activeCell="H23" sqref="H23"/>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8.57421875" style="1" customWidth="1"/>
    <col min="6" max="6" width="0.9921875" style="1" customWidth="1"/>
    <col min="7" max="7" width="10.8515625" style="13" customWidth="1"/>
    <col min="8" max="8" width="11.00390625" style="13" customWidth="1"/>
    <col min="9" max="9" width="11.57421875" style="1" customWidth="1"/>
    <col min="10" max="10" width="13.28125" style="13" customWidth="1"/>
    <col min="11" max="11" width="10.28125" style="13" customWidth="1"/>
    <col min="12" max="12" width="10.7109375" style="13" customWidth="1"/>
    <col min="13" max="13" width="0.2890625" style="1" customWidth="1"/>
    <col min="14" max="14" width="11.28125" style="1" hidden="1" customWidth="1"/>
    <col min="15" max="15" width="1.28515625" style="1" customWidth="1"/>
    <col min="16" max="16384" width="9.140625" style="1" customWidth="1"/>
  </cols>
  <sheetData>
    <row r="1" spans="1:14" s="13" customFormat="1" ht="18.75">
      <c r="A1" s="329" t="str">
        <f>'page 1-IS'!A1:G1</f>
        <v>BINA GOODYEAR BERHAD (18645-H)</v>
      </c>
      <c r="B1" s="329"/>
      <c r="C1" s="329"/>
      <c r="D1" s="329"/>
      <c r="E1" s="329"/>
      <c r="F1" s="329"/>
      <c r="G1" s="329"/>
      <c r="H1" s="329"/>
      <c r="I1" s="329"/>
      <c r="J1" s="329"/>
      <c r="K1" s="329"/>
      <c r="L1" s="329"/>
      <c r="M1" s="329"/>
      <c r="N1" s="43"/>
    </row>
    <row r="2" spans="1:14" s="13" customFormat="1" ht="12.75">
      <c r="A2" s="330" t="str">
        <f>'page 1-IS'!A2:G2</f>
        <v>(Incorporated in Malaysia)</v>
      </c>
      <c r="B2" s="330"/>
      <c r="C2" s="330"/>
      <c r="D2" s="330"/>
      <c r="E2" s="330"/>
      <c r="F2" s="330"/>
      <c r="G2" s="330"/>
      <c r="H2" s="330"/>
      <c r="I2" s="330"/>
      <c r="J2" s="330"/>
      <c r="K2" s="330"/>
      <c r="L2" s="330"/>
      <c r="M2" s="330"/>
      <c r="N2" s="44"/>
    </row>
    <row r="3" s="13" customFormat="1" ht="12.75"/>
    <row r="4" s="13" customFormat="1" ht="14.25">
      <c r="A4" s="45" t="str">
        <f>'page 1-IS'!A4</f>
        <v>Interim report for the financial period ended 30 September 2009</v>
      </c>
    </row>
    <row r="5" s="13" customFormat="1" ht="12.75">
      <c r="A5" s="46" t="s">
        <v>54</v>
      </c>
    </row>
    <row r="6" spans="1:13" s="30" customFormat="1" ht="12" customHeight="1">
      <c r="A6" s="36"/>
      <c r="B6" s="36"/>
      <c r="C6" s="36"/>
      <c r="D6" s="36"/>
      <c r="E6" s="47"/>
      <c r="F6" s="36"/>
      <c r="G6" s="36"/>
      <c r="H6" s="36"/>
      <c r="I6" s="36"/>
      <c r="J6" s="36"/>
      <c r="K6" s="36"/>
      <c r="L6" s="36"/>
      <c r="M6" s="36"/>
    </row>
    <row r="7" s="13" customFormat="1" ht="12.75">
      <c r="A7" s="12" t="s">
        <v>70</v>
      </c>
    </row>
    <row r="8" s="13" customFormat="1" ht="15" customHeight="1"/>
    <row r="9" spans="1:3" s="13" customFormat="1" ht="12.75">
      <c r="A9" s="12" t="s">
        <v>191</v>
      </c>
      <c r="B9" s="12"/>
      <c r="C9" s="12" t="s">
        <v>165</v>
      </c>
    </row>
    <row r="10" spans="1:13" s="13" customFormat="1" ht="3.75" customHeight="1">
      <c r="A10" s="12"/>
      <c r="B10" s="12"/>
      <c r="C10" s="12"/>
      <c r="D10" s="12"/>
      <c r="E10" s="12"/>
      <c r="G10" s="39"/>
      <c r="H10" s="39"/>
      <c r="I10" s="39"/>
      <c r="J10" s="39"/>
      <c r="K10" s="39"/>
      <c r="L10" s="39"/>
      <c r="M10" s="39"/>
    </row>
    <row r="11" spans="1:13" s="13" customFormat="1" ht="12.75" customHeight="1">
      <c r="A11" s="12"/>
      <c r="B11" s="12"/>
      <c r="C11" s="12"/>
      <c r="D11" s="12"/>
      <c r="E11" s="12"/>
      <c r="G11" s="86" t="s">
        <v>166</v>
      </c>
      <c r="H11" s="86"/>
      <c r="I11" s="86" t="s">
        <v>170</v>
      </c>
      <c r="J11" s="86"/>
      <c r="K11" s="86"/>
      <c r="L11" s="86"/>
      <c r="M11" s="39"/>
    </row>
    <row r="12" spans="1:13" s="13" customFormat="1" ht="12.75" customHeight="1">
      <c r="A12" s="12"/>
      <c r="B12" s="12"/>
      <c r="C12" s="12"/>
      <c r="D12" s="12"/>
      <c r="E12" s="12"/>
      <c r="G12" s="86" t="s">
        <v>167</v>
      </c>
      <c r="H12" s="86" t="s">
        <v>169</v>
      </c>
      <c r="I12" s="86" t="s">
        <v>171</v>
      </c>
      <c r="J12" s="86"/>
      <c r="K12" s="86"/>
      <c r="L12" s="86"/>
      <c r="M12" s="39"/>
    </row>
    <row r="13" spans="1:12" s="13" customFormat="1" ht="12.75" customHeight="1">
      <c r="A13" s="12"/>
      <c r="B13" s="12"/>
      <c r="C13" s="12" t="s">
        <v>65</v>
      </c>
      <c r="E13" s="30"/>
      <c r="F13" s="30"/>
      <c r="G13" s="86" t="s">
        <v>168</v>
      </c>
      <c r="H13" s="86" t="s">
        <v>74</v>
      </c>
      <c r="I13" s="86" t="s">
        <v>172</v>
      </c>
      <c r="J13" s="86" t="s">
        <v>173</v>
      </c>
      <c r="K13" s="86" t="s">
        <v>75</v>
      </c>
      <c r="L13" s="87" t="s">
        <v>76</v>
      </c>
    </row>
    <row r="14" spans="1:12" s="13" customFormat="1" ht="3.75" customHeight="1">
      <c r="A14" s="12"/>
      <c r="B14" s="12"/>
      <c r="E14" s="30"/>
      <c r="F14" s="30"/>
      <c r="G14" s="40"/>
      <c r="I14" s="40"/>
      <c r="J14" s="40"/>
      <c r="K14" s="40"/>
      <c r="L14" s="64"/>
    </row>
    <row r="15" spans="1:12" s="13" customFormat="1" ht="12.75">
      <c r="A15" s="12"/>
      <c r="B15" s="12"/>
      <c r="C15" s="68" t="str">
        <f>'page 5-changes in Equity'!A9</f>
        <v>3 Months Ended 30 September 2009</v>
      </c>
      <c r="E15" s="30"/>
      <c r="F15" s="30"/>
      <c r="G15" s="40"/>
      <c r="I15" s="40"/>
      <c r="J15" s="40"/>
      <c r="K15" s="40"/>
      <c r="L15" s="64"/>
    </row>
    <row r="16" spans="1:12" s="13" customFormat="1" ht="4.5" customHeight="1">
      <c r="A16" s="12"/>
      <c r="B16" s="12"/>
      <c r="E16" s="30"/>
      <c r="F16" s="30"/>
      <c r="G16" s="40"/>
      <c r="I16" s="40"/>
      <c r="J16" s="40"/>
      <c r="K16" s="40"/>
      <c r="L16" s="64"/>
    </row>
    <row r="17" spans="1:12" s="13" customFormat="1" ht="12.75" customHeight="1">
      <c r="A17" s="12"/>
      <c r="B17" s="12"/>
      <c r="C17" s="12" t="s">
        <v>77</v>
      </c>
      <c r="E17" s="30"/>
      <c r="F17" s="30"/>
      <c r="G17" s="40"/>
      <c r="I17" s="40"/>
      <c r="J17" s="40"/>
      <c r="K17" s="40"/>
      <c r="L17" s="64"/>
    </row>
    <row r="18" spans="1:12" s="13" customFormat="1" ht="12.75" customHeight="1">
      <c r="A18" s="12"/>
      <c r="B18" s="12"/>
      <c r="C18" s="13" t="s">
        <v>86</v>
      </c>
      <c r="E18" s="30"/>
      <c r="F18" s="30"/>
      <c r="G18" s="115">
        <v>95979</v>
      </c>
      <c r="H18" s="115">
        <v>0</v>
      </c>
      <c r="I18" s="115">
        <v>0</v>
      </c>
      <c r="J18" s="115">
        <v>3613</v>
      </c>
      <c r="K18" s="115">
        <v>0</v>
      </c>
      <c r="L18" s="115">
        <f>SUM(G18:K18)</f>
        <v>99592</v>
      </c>
    </row>
    <row r="19" spans="1:12" s="13" customFormat="1" ht="12.75" customHeight="1">
      <c r="A19" s="12"/>
      <c r="B19" s="12"/>
      <c r="C19" s="13" t="s">
        <v>87</v>
      </c>
      <c r="E19" s="30"/>
      <c r="F19" s="30"/>
      <c r="G19" s="115">
        <v>0</v>
      </c>
      <c r="H19" s="116">
        <v>0</v>
      </c>
      <c r="I19" s="117">
        <v>2448</v>
      </c>
      <c r="J19" s="117">
        <v>0</v>
      </c>
      <c r="K19" s="117">
        <f>-SUM(G19:J19)</f>
        <v>-2448</v>
      </c>
      <c r="L19" s="115">
        <f>SUM(G19:K19)</f>
        <v>0</v>
      </c>
    </row>
    <row r="20" spans="1:16" s="13" customFormat="1" ht="12.75" customHeight="1">
      <c r="A20" s="12"/>
      <c r="B20" s="12"/>
      <c r="D20" s="13" t="s">
        <v>78</v>
      </c>
      <c r="E20" s="30"/>
      <c r="F20" s="30"/>
      <c r="G20" s="118">
        <f aca="true" t="shared" si="0" ref="G20:L20">SUM(G18:G19)</f>
        <v>95979</v>
      </c>
      <c r="H20" s="118">
        <f t="shared" si="0"/>
        <v>0</v>
      </c>
      <c r="I20" s="118">
        <f t="shared" si="0"/>
        <v>2448</v>
      </c>
      <c r="J20" s="118">
        <f t="shared" si="0"/>
        <v>3613</v>
      </c>
      <c r="K20" s="118">
        <f t="shared" si="0"/>
        <v>-2448</v>
      </c>
      <c r="L20" s="118">
        <f t="shared" si="0"/>
        <v>99592</v>
      </c>
      <c r="P20" s="99"/>
    </row>
    <row r="21" spans="1:12" s="13" customFormat="1" ht="6" customHeight="1">
      <c r="A21" s="12"/>
      <c r="B21" s="12"/>
      <c r="E21" s="30"/>
      <c r="F21" s="30"/>
      <c r="G21" s="115"/>
      <c r="H21" s="119"/>
      <c r="I21" s="115"/>
      <c r="J21" s="115"/>
      <c r="K21" s="115"/>
      <c r="L21" s="115"/>
    </row>
    <row r="22" spans="1:20" s="13" customFormat="1" ht="12.75" customHeight="1">
      <c r="A22" s="12"/>
      <c r="B22" s="12"/>
      <c r="C22" s="12" t="s">
        <v>79</v>
      </c>
      <c r="E22" s="30"/>
      <c r="F22" s="30"/>
      <c r="G22" s="100"/>
      <c r="H22" s="99"/>
      <c r="I22" s="100"/>
      <c r="J22" s="100"/>
      <c r="K22" s="100"/>
      <c r="L22" s="115"/>
      <c r="Q22" s="99"/>
      <c r="R22" s="99"/>
      <c r="S22" s="99"/>
      <c r="T22" s="99"/>
    </row>
    <row r="23" spans="1:12" s="13" customFormat="1" ht="12.75" customHeight="1">
      <c r="A23" s="12"/>
      <c r="B23" s="12"/>
      <c r="C23" s="13" t="s">
        <v>174</v>
      </c>
      <c r="E23" s="30"/>
      <c r="F23" s="30"/>
      <c r="G23" s="194">
        <v>567</v>
      </c>
      <c r="H23" s="194">
        <v>-7541</v>
      </c>
      <c r="I23" s="194">
        <v>901</v>
      </c>
      <c r="J23" s="194">
        <v>122</v>
      </c>
      <c r="K23" s="194"/>
      <c r="L23" s="194">
        <f>SUM(G23:K23)</f>
        <v>-5951</v>
      </c>
    </row>
    <row r="24" spans="1:12" s="57" customFormat="1" ht="12.75" customHeight="1">
      <c r="A24" s="65"/>
      <c r="B24" s="65"/>
      <c r="C24" s="309" t="s">
        <v>61</v>
      </c>
      <c r="D24" s="309"/>
      <c r="E24" s="309"/>
      <c r="G24" s="195"/>
      <c r="H24" s="195"/>
      <c r="I24" s="195"/>
      <c r="J24" s="195"/>
      <c r="K24" s="195"/>
      <c r="L24" s="196">
        <f>'page 1-IS'!F18</f>
        <v>1</v>
      </c>
    </row>
    <row r="25" spans="1:12" s="57" customFormat="1" ht="12.75" customHeight="1">
      <c r="A25" s="65"/>
      <c r="B25" s="65"/>
      <c r="C25" s="309" t="s">
        <v>57</v>
      </c>
      <c r="D25" s="309"/>
      <c r="E25" s="309"/>
      <c r="G25" s="120"/>
      <c r="H25" s="120"/>
      <c r="I25" s="120"/>
      <c r="J25" s="120"/>
      <c r="K25" s="120"/>
      <c r="L25" s="121">
        <f>'page 1-IS'!F19</f>
        <v>-64</v>
      </c>
    </row>
    <row r="26" spans="1:12" s="57" customFormat="1" ht="12.75" customHeight="1">
      <c r="A26" s="65"/>
      <c r="B26" s="65"/>
      <c r="C26" s="41" t="s">
        <v>85</v>
      </c>
      <c r="D26" s="41"/>
      <c r="E26" s="41"/>
      <c r="G26" s="120"/>
      <c r="H26" s="120"/>
      <c r="I26" s="120"/>
      <c r="J26" s="120"/>
      <c r="K26" s="120"/>
      <c r="L26" s="122">
        <f>'page 1-IS'!F21</f>
        <v>0</v>
      </c>
    </row>
    <row r="27" spans="1:12" s="13" customFormat="1" ht="12.75" customHeight="1">
      <c r="A27" s="12"/>
      <c r="B27" s="12"/>
      <c r="C27" s="13" t="s">
        <v>230</v>
      </c>
      <c r="G27" s="123"/>
      <c r="H27" s="123"/>
      <c r="I27" s="123"/>
      <c r="J27" s="123"/>
      <c r="K27" s="123"/>
      <c r="L27" s="124">
        <f>SUM(L23:L26)</f>
        <v>-6014</v>
      </c>
    </row>
    <row r="28" spans="1:12" s="13" customFormat="1" ht="12.75" customHeight="1">
      <c r="A28" s="12"/>
      <c r="B28" s="12"/>
      <c r="C28" s="13" t="s">
        <v>22</v>
      </c>
      <c r="G28" s="123"/>
      <c r="H28" s="123"/>
      <c r="I28" s="123"/>
      <c r="J28" s="123"/>
      <c r="K28" s="123"/>
      <c r="L28" s="125">
        <f>'page 1-IS'!F23</f>
        <v>-31</v>
      </c>
    </row>
    <row r="29" spans="1:12" s="13" customFormat="1" ht="12.75" customHeight="1" thickBot="1">
      <c r="A29" s="12"/>
      <c r="B29" s="12"/>
      <c r="C29" s="13" t="s">
        <v>241</v>
      </c>
      <c r="G29" s="123"/>
      <c r="H29" s="123"/>
      <c r="I29" s="99"/>
      <c r="J29" s="123"/>
      <c r="K29" s="123"/>
      <c r="L29" s="126">
        <f>SUM(L27:L28)</f>
        <v>-6045</v>
      </c>
    </row>
    <row r="30" spans="1:12" s="13" customFormat="1" ht="6.75" customHeight="1">
      <c r="A30" s="12"/>
      <c r="B30" s="12"/>
      <c r="G30" s="123"/>
      <c r="H30" s="123"/>
      <c r="I30" s="123"/>
      <c r="J30" s="123"/>
      <c r="K30" s="123"/>
      <c r="L30" s="124"/>
    </row>
    <row r="31" spans="1:12" s="13" customFormat="1" ht="1.5" customHeight="1">
      <c r="A31" s="12"/>
      <c r="B31" s="12"/>
      <c r="C31" s="12"/>
      <c r="G31" s="99"/>
      <c r="H31" s="99"/>
      <c r="I31" s="99"/>
      <c r="J31" s="99"/>
      <c r="K31" s="99"/>
      <c r="L31" s="99"/>
    </row>
    <row r="32" spans="1:12" s="13" customFormat="1" ht="12.75" customHeight="1">
      <c r="A32" s="12"/>
      <c r="B32" s="190"/>
      <c r="C32" s="169" t="s">
        <v>65</v>
      </c>
      <c r="D32" s="169"/>
      <c r="E32" s="169"/>
      <c r="F32" s="169"/>
      <c r="G32" s="191"/>
      <c r="H32" s="191"/>
      <c r="I32" s="191"/>
      <c r="J32" s="191"/>
      <c r="K32" s="191"/>
      <c r="L32" s="191"/>
    </row>
    <row r="33" spans="1:12" s="13" customFormat="1" ht="12.75" customHeight="1">
      <c r="A33" s="12"/>
      <c r="B33" s="190"/>
      <c r="C33" s="237" t="s">
        <v>265</v>
      </c>
      <c r="D33" s="169"/>
      <c r="E33" s="152"/>
      <c r="F33" s="152"/>
      <c r="G33" s="192"/>
      <c r="H33" s="191"/>
      <c r="I33" s="192"/>
      <c r="J33" s="192"/>
      <c r="K33" s="192"/>
      <c r="L33" s="194"/>
    </row>
    <row r="34" spans="1:15" s="13" customFormat="1" ht="4.5" customHeight="1">
      <c r="A34" s="12"/>
      <c r="B34" s="190"/>
      <c r="C34" s="169"/>
      <c r="D34" s="169"/>
      <c r="E34" s="152"/>
      <c r="F34" s="152"/>
      <c r="G34" s="192"/>
      <c r="H34" s="191"/>
      <c r="I34" s="192"/>
      <c r="J34" s="192"/>
      <c r="K34" s="192"/>
      <c r="L34" s="194"/>
      <c r="M34" s="169"/>
      <c r="N34" s="169"/>
      <c r="O34" s="169"/>
    </row>
    <row r="35" spans="2:15" s="13" customFormat="1" ht="12.75" customHeight="1">
      <c r="B35" s="169"/>
      <c r="C35" s="169" t="s">
        <v>77</v>
      </c>
      <c r="D35" s="169"/>
      <c r="E35" s="152"/>
      <c r="F35" s="152"/>
      <c r="G35" s="238"/>
      <c r="H35" s="169"/>
      <c r="I35" s="239"/>
      <c r="J35" s="239"/>
      <c r="K35" s="239"/>
      <c r="L35" s="240"/>
      <c r="M35" s="169"/>
      <c r="N35" s="169"/>
      <c r="O35" s="169"/>
    </row>
    <row r="36" spans="2:15" s="13" customFormat="1" ht="12.75" customHeight="1">
      <c r="B36" s="169"/>
      <c r="C36" s="169" t="s">
        <v>86</v>
      </c>
      <c r="D36" s="169"/>
      <c r="E36" s="152"/>
      <c r="F36" s="152"/>
      <c r="G36" s="241">
        <v>65632</v>
      </c>
      <c r="H36" s="241">
        <v>0</v>
      </c>
      <c r="I36" s="241">
        <v>0</v>
      </c>
      <c r="J36" s="241">
        <v>4259</v>
      </c>
      <c r="K36" s="241">
        <v>0</v>
      </c>
      <c r="L36" s="241">
        <f>SUM(G36:K36)</f>
        <v>69891</v>
      </c>
      <c r="M36" s="169"/>
      <c r="N36" s="169"/>
      <c r="O36" s="169"/>
    </row>
    <row r="37" spans="2:15" s="13" customFormat="1" ht="12.75" customHeight="1">
      <c r="B37" s="169"/>
      <c r="C37" s="169" t="s">
        <v>87</v>
      </c>
      <c r="D37" s="169"/>
      <c r="E37" s="152"/>
      <c r="F37" s="152"/>
      <c r="G37" s="241">
        <v>0</v>
      </c>
      <c r="H37" s="242">
        <v>0</v>
      </c>
      <c r="I37" s="243">
        <v>4533</v>
      </c>
      <c r="J37" s="243">
        <v>0</v>
      </c>
      <c r="K37" s="243">
        <v>-4533</v>
      </c>
      <c r="L37" s="241">
        <f>SUM(G37:K37)</f>
        <v>0</v>
      </c>
      <c r="M37" s="169"/>
      <c r="N37" s="169"/>
      <c r="O37" s="169"/>
    </row>
    <row r="38" spans="2:16" s="13" customFormat="1" ht="12.75" customHeight="1">
      <c r="B38" s="169"/>
      <c r="C38" s="169"/>
      <c r="D38" s="169" t="s">
        <v>78</v>
      </c>
      <c r="E38" s="152"/>
      <c r="F38" s="152"/>
      <c r="G38" s="244">
        <f aca="true" t="shared" si="1" ref="G38:L38">SUM(G36:G37)</f>
        <v>65632</v>
      </c>
      <c r="H38" s="244">
        <f t="shared" si="1"/>
        <v>0</v>
      </c>
      <c r="I38" s="244">
        <f t="shared" si="1"/>
        <v>4533</v>
      </c>
      <c r="J38" s="244">
        <f t="shared" si="1"/>
        <v>4259</v>
      </c>
      <c r="K38" s="244">
        <f t="shared" si="1"/>
        <v>-4533</v>
      </c>
      <c r="L38" s="244">
        <f t="shared" si="1"/>
        <v>69891</v>
      </c>
      <c r="M38" s="169"/>
      <c r="N38" s="169"/>
      <c r="O38" s="169"/>
      <c r="P38" s="99"/>
    </row>
    <row r="39" spans="3:15" s="13" customFormat="1" ht="6" customHeight="1">
      <c r="C39" s="169"/>
      <c r="D39" s="169"/>
      <c r="E39" s="152"/>
      <c r="F39" s="152"/>
      <c r="G39" s="241"/>
      <c r="H39" s="251"/>
      <c r="I39" s="241"/>
      <c r="J39" s="241"/>
      <c r="K39" s="241"/>
      <c r="L39" s="241"/>
      <c r="M39" s="169"/>
      <c r="N39" s="169"/>
      <c r="O39" s="169"/>
    </row>
    <row r="40" spans="3:15" s="13" customFormat="1" ht="12.75" customHeight="1">
      <c r="C40" s="169" t="s">
        <v>79</v>
      </c>
      <c r="D40" s="169"/>
      <c r="E40" s="152"/>
      <c r="F40" s="152"/>
      <c r="G40" s="238"/>
      <c r="H40" s="191"/>
      <c r="I40" s="238"/>
      <c r="J40" s="238"/>
      <c r="K40" s="238"/>
      <c r="L40" s="241"/>
      <c r="M40" s="169"/>
      <c r="N40" s="169"/>
      <c r="O40" s="169"/>
    </row>
    <row r="41" spans="3:15" s="13" customFormat="1" ht="12.75" customHeight="1">
      <c r="C41" s="169" t="s">
        <v>174</v>
      </c>
      <c r="D41" s="169"/>
      <c r="E41" s="152"/>
      <c r="F41" s="152"/>
      <c r="G41" s="241">
        <v>-7767</v>
      </c>
      <c r="H41" s="241">
        <v>-141</v>
      </c>
      <c r="I41" s="241">
        <v>1365</v>
      </c>
      <c r="J41" s="241">
        <v>187</v>
      </c>
      <c r="K41" s="241">
        <v>0</v>
      </c>
      <c r="L41" s="241">
        <f>SUM(G41:K41)</f>
        <v>-6356</v>
      </c>
      <c r="M41" s="169"/>
      <c r="N41" s="169"/>
      <c r="O41" s="169"/>
    </row>
    <row r="42" spans="3:15" s="57" customFormat="1" ht="12.75" customHeight="1">
      <c r="C42" s="306" t="s">
        <v>61</v>
      </c>
      <c r="D42" s="306"/>
      <c r="E42" s="306"/>
      <c r="F42" s="245"/>
      <c r="G42" s="246"/>
      <c r="H42" s="246"/>
      <c r="I42" s="246"/>
      <c r="J42" s="246"/>
      <c r="K42" s="246"/>
      <c r="L42" s="247">
        <v>10</v>
      </c>
      <c r="M42" s="245"/>
      <c r="N42" s="245"/>
      <c r="O42" s="245"/>
    </row>
    <row r="43" spans="3:15" s="57" customFormat="1" ht="12.75" customHeight="1">
      <c r="C43" s="306" t="s">
        <v>57</v>
      </c>
      <c r="D43" s="306"/>
      <c r="E43" s="306"/>
      <c r="F43" s="245"/>
      <c r="G43" s="246"/>
      <c r="H43" s="246"/>
      <c r="I43" s="246"/>
      <c r="J43" s="246"/>
      <c r="K43" s="246"/>
      <c r="L43" s="247">
        <v>-87</v>
      </c>
      <c r="M43" s="245"/>
      <c r="N43" s="245"/>
      <c r="O43" s="245"/>
    </row>
    <row r="44" spans="3:15" s="57" customFormat="1" ht="12.75" customHeight="1">
      <c r="C44" s="248" t="s">
        <v>85</v>
      </c>
      <c r="D44" s="248"/>
      <c r="E44" s="248"/>
      <c r="F44" s="245"/>
      <c r="G44" s="246"/>
      <c r="H44" s="246"/>
      <c r="I44" s="246"/>
      <c r="J44" s="246"/>
      <c r="K44" s="246"/>
      <c r="L44" s="249">
        <v>-1</v>
      </c>
      <c r="M44" s="245"/>
      <c r="N44" s="245"/>
      <c r="O44" s="245"/>
    </row>
    <row r="45" spans="3:12" s="13" customFormat="1" ht="12.75" customHeight="1">
      <c r="C45" s="169" t="s">
        <v>230</v>
      </c>
      <c r="D45" s="169"/>
      <c r="E45" s="169"/>
      <c r="F45" s="169"/>
      <c r="G45" s="191"/>
      <c r="H45" s="191"/>
      <c r="I45" s="191"/>
      <c r="J45" s="191"/>
      <c r="K45" s="191"/>
      <c r="L45" s="164">
        <f>SUM(L41:L44)</f>
        <v>-6434</v>
      </c>
    </row>
    <row r="46" spans="3:12" s="13" customFormat="1" ht="12.75" customHeight="1">
      <c r="C46" s="169" t="s">
        <v>22</v>
      </c>
      <c r="D46" s="169"/>
      <c r="E46" s="169"/>
      <c r="F46" s="169"/>
      <c r="G46" s="191"/>
      <c r="H46" s="191"/>
      <c r="I46" s="191"/>
      <c r="J46" s="191"/>
      <c r="K46" s="191"/>
      <c r="L46" s="211">
        <v>-356</v>
      </c>
    </row>
    <row r="47" spans="1:12" s="13" customFormat="1" ht="12.75" customHeight="1" thickBot="1">
      <c r="A47" s="12"/>
      <c r="B47" s="12"/>
      <c r="C47" s="169" t="s">
        <v>241</v>
      </c>
      <c r="D47" s="169"/>
      <c r="E47" s="169"/>
      <c r="F47" s="169"/>
      <c r="G47" s="250"/>
      <c r="H47" s="250"/>
      <c r="I47" s="191"/>
      <c r="J47" s="250"/>
      <c r="K47" s="250"/>
      <c r="L47" s="212">
        <f>+L45+L46</f>
        <v>-6790</v>
      </c>
    </row>
    <row r="48" spans="1:12" s="13" customFormat="1" ht="5.25" customHeight="1">
      <c r="A48" s="12"/>
      <c r="B48" s="12"/>
      <c r="E48" s="30"/>
      <c r="F48" s="30"/>
      <c r="G48" s="70"/>
      <c r="I48" s="70"/>
      <c r="J48" s="70"/>
      <c r="K48" s="70"/>
      <c r="L48" s="69"/>
    </row>
    <row r="49" spans="1:12" s="13" customFormat="1" ht="4.5" customHeight="1">
      <c r="A49" s="12"/>
      <c r="B49" s="12"/>
      <c r="E49" s="30"/>
      <c r="F49" s="30"/>
      <c r="G49" s="40"/>
      <c r="I49" s="40"/>
      <c r="J49" s="40"/>
      <c r="K49" s="40"/>
      <c r="L49" s="64"/>
    </row>
    <row r="50" spans="1:12" s="13" customFormat="1" ht="27.75" customHeight="1">
      <c r="A50" s="12"/>
      <c r="B50" s="12"/>
      <c r="C50" s="307"/>
      <c r="D50" s="308"/>
      <c r="E50" s="308"/>
      <c r="F50" s="308"/>
      <c r="G50" s="308"/>
      <c r="H50" s="308"/>
      <c r="I50" s="308"/>
      <c r="J50" s="308"/>
      <c r="K50" s="308"/>
      <c r="L50" s="308"/>
    </row>
    <row r="51" spans="1:12" s="13" customFormat="1" ht="13.5" customHeight="1">
      <c r="A51" s="12"/>
      <c r="B51" s="12"/>
      <c r="E51" s="30"/>
      <c r="F51" s="30"/>
      <c r="G51" s="40"/>
      <c r="I51" s="40"/>
      <c r="J51" s="40"/>
      <c r="K51" s="40"/>
      <c r="L51" s="64"/>
    </row>
    <row r="52" ht="12.75">
      <c r="A52" s="1" t="s">
        <v>46</v>
      </c>
    </row>
    <row r="66" ht="12.75">
      <c r="A66" s="167"/>
    </row>
  </sheetData>
  <mergeCells count="7">
    <mergeCell ref="A1:M1"/>
    <mergeCell ref="A2:M2"/>
    <mergeCell ref="C43:E43"/>
    <mergeCell ref="C50:L50"/>
    <mergeCell ref="C42:E42"/>
    <mergeCell ref="C24:E24"/>
    <mergeCell ref="C25:E25"/>
  </mergeCells>
  <printOptions/>
  <pageMargins left="0.95" right="0.25" top="0.81" bottom="0.75" header="0.38" footer="0.8"/>
  <pageSetup horizontalDpi="600" verticalDpi="600" orientation="portrait" scale="90" r:id="rId1"/>
  <headerFooter alignWithMargins="0">
    <oddFooter>&amp;C&amp;"Times New Roman,Italic"&amp;8Page 7</oddFooter>
  </headerFooter>
</worksheet>
</file>

<file path=xl/worksheets/sheet8.xml><?xml version="1.0" encoding="utf-8"?>
<worksheet xmlns="http://schemas.openxmlformats.org/spreadsheetml/2006/main" xmlns:r="http://schemas.openxmlformats.org/officeDocument/2006/relationships">
  <dimension ref="A1:S66"/>
  <sheetViews>
    <sheetView showGridLines="0" workbookViewId="0" topLeftCell="A1">
      <selection activeCell="T6" sqref="T6"/>
    </sheetView>
  </sheetViews>
  <sheetFormatPr defaultColWidth="9.140625" defaultRowHeight="12.75"/>
  <cols>
    <col min="1" max="1" width="2.8515625" style="169" customWidth="1"/>
    <col min="2" max="2" width="2.8515625" style="169" bestFit="1" customWidth="1"/>
    <col min="3" max="3" width="4.00390625" style="169" customWidth="1"/>
    <col min="4" max="4" width="3.8515625" style="169" customWidth="1"/>
    <col min="5" max="5" width="12.7109375" style="169" customWidth="1"/>
    <col min="6" max="6" width="0.9921875" style="169" customWidth="1"/>
    <col min="7" max="7" width="2.8515625" style="169" customWidth="1"/>
    <col min="8" max="8" width="9.421875" style="169" customWidth="1"/>
    <col min="9" max="9" width="0.9921875" style="169" customWidth="1"/>
    <col min="10" max="10" width="11.57421875" style="169" customWidth="1"/>
    <col min="11" max="11" width="1.57421875" style="169" customWidth="1"/>
    <col min="12" max="12" width="13.28125" style="169" customWidth="1"/>
    <col min="13" max="13" width="0.9921875" style="169" customWidth="1"/>
    <col min="14" max="14" width="15.28125" style="169" customWidth="1"/>
    <col min="15" max="15" width="0.9921875" style="169" customWidth="1"/>
    <col min="16" max="16" width="13.421875" style="262" customWidth="1"/>
    <col min="17" max="17" width="11.28125" style="169" hidden="1" customWidth="1"/>
    <col min="18" max="18" width="1.28515625" style="169" customWidth="1"/>
    <col min="19" max="16384" width="9.140625" style="169" customWidth="1"/>
  </cols>
  <sheetData>
    <row r="1" spans="1:17" ht="18.75">
      <c r="A1" s="323" t="str">
        <f>'page 1-IS'!A1:G1</f>
        <v>BINA GOODYEAR BERHAD (18645-H)</v>
      </c>
      <c r="B1" s="323"/>
      <c r="C1" s="323"/>
      <c r="D1" s="323"/>
      <c r="E1" s="323"/>
      <c r="F1" s="323"/>
      <c r="G1" s="323"/>
      <c r="H1" s="323"/>
      <c r="I1" s="323"/>
      <c r="J1" s="323"/>
      <c r="K1" s="323"/>
      <c r="L1" s="323"/>
      <c r="M1" s="323"/>
      <c r="N1" s="323"/>
      <c r="O1" s="323"/>
      <c r="P1" s="323"/>
      <c r="Q1" s="151"/>
    </row>
    <row r="2" spans="1:17" ht="12.75">
      <c r="A2" s="325" t="str">
        <f>'page 1-IS'!A2:G2</f>
        <v>(Incorporated in Malaysia)</v>
      </c>
      <c r="B2" s="325"/>
      <c r="C2" s="325"/>
      <c r="D2" s="325"/>
      <c r="E2" s="325"/>
      <c r="F2" s="325"/>
      <c r="G2" s="325"/>
      <c r="H2" s="325"/>
      <c r="I2" s="325"/>
      <c r="J2" s="325"/>
      <c r="K2" s="325"/>
      <c r="L2" s="325"/>
      <c r="M2" s="325"/>
      <c r="N2" s="325"/>
      <c r="O2" s="325"/>
      <c r="P2" s="325"/>
      <c r="Q2" s="153"/>
    </row>
    <row r="4" ht="14.25">
      <c r="A4" s="201" t="str">
        <f>'page 1-IS'!A4</f>
        <v>Interim report for the financial period ended 30 September 2009</v>
      </c>
    </row>
    <row r="5" ht="12.75">
      <c r="A5" s="202" t="s">
        <v>54</v>
      </c>
    </row>
    <row r="6" spans="1:16" s="152" customFormat="1" ht="12.75">
      <c r="A6" s="163"/>
      <c r="B6" s="163"/>
      <c r="C6" s="163"/>
      <c r="D6" s="163"/>
      <c r="E6" s="203"/>
      <c r="F6" s="163"/>
      <c r="G6" s="163"/>
      <c r="H6" s="163"/>
      <c r="I6" s="163"/>
      <c r="J6" s="163"/>
      <c r="K6" s="163"/>
      <c r="L6" s="163"/>
      <c r="M6" s="163"/>
      <c r="N6" s="163"/>
      <c r="O6" s="163"/>
      <c r="P6" s="238"/>
    </row>
    <row r="7" ht="12.75">
      <c r="A7" s="190" t="s">
        <v>70</v>
      </c>
    </row>
    <row r="9" spans="1:3" ht="12.75">
      <c r="A9" s="190" t="s">
        <v>192</v>
      </c>
      <c r="B9" s="190"/>
      <c r="C9" s="190" t="s">
        <v>68</v>
      </c>
    </row>
    <row r="10" spans="1:3" ht="3" customHeight="1">
      <c r="A10" s="190"/>
      <c r="B10" s="190"/>
      <c r="C10" s="190"/>
    </row>
    <row r="11" spans="1:16" ht="27.75" customHeight="1">
      <c r="A11" s="190"/>
      <c r="B11" s="190"/>
      <c r="C11" s="335" t="s">
        <v>181</v>
      </c>
      <c r="D11" s="335"/>
      <c r="E11" s="335"/>
      <c r="F11" s="335"/>
      <c r="G11" s="335"/>
      <c r="H11" s="335"/>
      <c r="I11" s="335"/>
      <c r="J11" s="335"/>
      <c r="K11" s="335"/>
      <c r="L11" s="335"/>
      <c r="M11" s="335"/>
      <c r="N11" s="335"/>
      <c r="O11" s="335"/>
      <c r="P11" s="335"/>
    </row>
    <row r="12" ht="3" customHeight="1"/>
    <row r="13" spans="1:17" s="190" customFormat="1" ht="12.75">
      <c r="A13" s="190" t="s">
        <v>193</v>
      </c>
      <c r="C13" s="190" t="s">
        <v>240</v>
      </c>
      <c r="E13" s="226"/>
      <c r="F13" s="226"/>
      <c r="G13" s="226"/>
      <c r="H13" s="226"/>
      <c r="I13" s="226"/>
      <c r="J13" s="226"/>
      <c r="K13" s="226"/>
      <c r="L13" s="226"/>
      <c r="M13" s="226"/>
      <c r="N13" s="226"/>
      <c r="O13" s="226"/>
      <c r="P13" s="224"/>
      <c r="Q13" s="226"/>
    </row>
    <row r="14" ht="3" customHeight="1"/>
    <row r="15" spans="1:16" ht="27" customHeight="1">
      <c r="A15" s="190"/>
      <c r="B15" s="190"/>
      <c r="C15" s="333" t="s">
        <v>276</v>
      </c>
      <c r="D15" s="333"/>
      <c r="E15" s="333"/>
      <c r="F15" s="333"/>
      <c r="G15" s="333"/>
      <c r="H15" s="333"/>
      <c r="I15" s="333"/>
      <c r="J15" s="333"/>
      <c r="K15" s="333"/>
      <c r="L15" s="333"/>
      <c r="M15" s="333"/>
      <c r="N15" s="333"/>
      <c r="O15" s="333"/>
      <c r="P15" s="333"/>
    </row>
    <row r="16" ht="3" customHeight="1"/>
    <row r="17" spans="1:7" ht="12.75">
      <c r="A17" s="190" t="s">
        <v>194</v>
      </c>
      <c r="B17" s="190"/>
      <c r="C17" s="190" t="s">
        <v>34</v>
      </c>
      <c r="D17" s="190"/>
      <c r="E17" s="190"/>
      <c r="F17" s="190"/>
      <c r="G17" s="190"/>
    </row>
    <row r="18" spans="1:7" ht="3" customHeight="1">
      <c r="A18" s="190"/>
      <c r="B18" s="190"/>
      <c r="C18" s="190"/>
      <c r="D18" s="190"/>
      <c r="E18" s="190"/>
      <c r="F18" s="190"/>
      <c r="G18" s="190"/>
    </row>
    <row r="19" spans="1:16" ht="18" customHeight="1">
      <c r="A19" s="190"/>
      <c r="B19" s="190"/>
      <c r="C19" s="333" t="s">
        <v>182</v>
      </c>
      <c r="D19" s="333"/>
      <c r="E19" s="333"/>
      <c r="F19" s="333"/>
      <c r="G19" s="333"/>
      <c r="H19" s="333"/>
      <c r="I19" s="333"/>
      <c r="J19" s="333"/>
      <c r="K19" s="333"/>
      <c r="L19" s="333"/>
      <c r="M19" s="333"/>
      <c r="N19" s="333"/>
      <c r="O19" s="333"/>
      <c r="P19" s="333"/>
    </row>
    <row r="20" spans="3:16" ht="3" customHeight="1">
      <c r="C20" s="261"/>
      <c r="D20" s="261"/>
      <c r="E20" s="261"/>
      <c r="F20" s="261"/>
      <c r="G20" s="261"/>
      <c r="H20" s="261"/>
      <c r="I20" s="261"/>
      <c r="J20" s="261"/>
      <c r="K20" s="261"/>
      <c r="L20" s="261"/>
      <c r="M20" s="261"/>
      <c r="N20" s="261"/>
      <c r="O20" s="261"/>
      <c r="P20" s="263"/>
    </row>
    <row r="21" spans="1:16" ht="12.75">
      <c r="A21" s="190" t="s">
        <v>195</v>
      </c>
      <c r="B21" s="190"/>
      <c r="C21" s="190" t="s">
        <v>42</v>
      </c>
      <c r="D21" s="190"/>
      <c r="E21" s="190"/>
      <c r="H21" s="169" t="s">
        <v>46</v>
      </c>
      <c r="P21" s="264"/>
    </row>
    <row r="22" ht="3" customHeight="1">
      <c r="P22" s="264"/>
    </row>
    <row r="23" spans="3:16" ht="18" customHeight="1">
      <c r="C23" s="335" t="s">
        <v>266</v>
      </c>
      <c r="D23" s="335"/>
      <c r="E23" s="335"/>
      <c r="F23" s="335"/>
      <c r="G23" s="335"/>
      <c r="H23" s="335"/>
      <c r="I23" s="335"/>
      <c r="J23" s="335"/>
      <c r="K23" s="335"/>
      <c r="L23" s="335"/>
      <c r="M23" s="335"/>
      <c r="N23" s="335"/>
      <c r="O23" s="335"/>
      <c r="P23" s="335"/>
    </row>
    <row r="24" s="265" customFormat="1" ht="3" customHeight="1">
      <c r="A24" s="265" t="s">
        <v>46</v>
      </c>
    </row>
    <row r="25" spans="3:16" s="265" customFormat="1" ht="15" customHeight="1">
      <c r="C25" s="266" t="s">
        <v>221</v>
      </c>
      <c r="P25" s="224" t="s">
        <v>23</v>
      </c>
    </row>
    <row r="26" spans="3:16" s="265" customFormat="1" ht="30" customHeight="1">
      <c r="C26" s="335" t="s">
        <v>223</v>
      </c>
      <c r="D26" s="335"/>
      <c r="E26" s="335"/>
      <c r="F26" s="335"/>
      <c r="G26" s="335"/>
      <c r="H26" s="335"/>
      <c r="I26" s="335"/>
      <c r="J26" s="335"/>
      <c r="K26" s="335"/>
      <c r="L26" s="335"/>
      <c r="M26" s="335"/>
      <c r="N26" s="335"/>
      <c r="P26" s="224"/>
    </row>
    <row r="27" spans="3:19" s="265" customFormat="1" ht="12.75">
      <c r="C27" s="267" t="s">
        <v>267</v>
      </c>
      <c r="D27" s="268"/>
      <c r="E27" s="268"/>
      <c r="F27" s="268"/>
      <c r="G27" s="268"/>
      <c r="H27" s="268"/>
      <c r="I27" s="268"/>
      <c r="J27" s="268"/>
      <c r="K27" s="268"/>
      <c r="L27" s="268"/>
      <c r="M27" s="268"/>
      <c r="N27" s="268"/>
      <c r="P27" s="224">
        <v>48256</v>
      </c>
      <c r="S27" s="269"/>
    </row>
    <row r="28" spans="3:16" s="265" customFormat="1" ht="12.75">
      <c r="C28" s="267" t="s">
        <v>237</v>
      </c>
      <c r="D28" s="268"/>
      <c r="E28" s="268"/>
      <c r="F28" s="268"/>
      <c r="G28" s="268"/>
      <c r="H28" s="268"/>
      <c r="I28" s="268"/>
      <c r="J28" s="268"/>
      <c r="K28" s="268"/>
      <c r="L28" s="268"/>
      <c r="M28" s="268"/>
      <c r="N28" s="268"/>
      <c r="P28" s="224">
        <v>-1011</v>
      </c>
    </row>
    <row r="29" spans="3:16" s="265" customFormat="1" ht="13.5" thickBot="1">
      <c r="C29" s="267" t="s">
        <v>268</v>
      </c>
      <c r="D29" s="268"/>
      <c r="E29" s="268"/>
      <c r="F29" s="268"/>
      <c r="G29" s="268"/>
      <c r="H29" s="268"/>
      <c r="I29" s="268"/>
      <c r="J29" s="268"/>
      <c r="K29" s="268"/>
      <c r="L29" s="268"/>
      <c r="M29" s="268"/>
      <c r="N29" s="268"/>
      <c r="P29" s="225">
        <f>+P27+P28</f>
        <v>47245</v>
      </c>
    </row>
    <row r="30" spans="3:16" s="265" customFormat="1" ht="3" customHeight="1">
      <c r="C30" s="267"/>
      <c r="D30" s="268"/>
      <c r="E30" s="268"/>
      <c r="F30" s="268"/>
      <c r="G30" s="268"/>
      <c r="H30" s="268"/>
      <c r="I30" s="268"/>
      <c r="J30" s="268"/>
      <c r="K30" s="268"/>
      <c r="L30" s="268"/>
      <c r="M30" s="268"/>
      <c r="N30" s="268"/>
      <c r="P30" s="224"/>
    </row>
    <row r="31" spans="3:16" s="265" customFormat="1" ht="12.75">
      <c r="C31" s="210" t="s">
        <v>222</v>
      </c>
      <c r="D31" s="268"/>
      <c r="E31" s="268"/>
      <c r="F31" s="268"/>
      <c r="G31" s="268"/>
      <c r="H31" s="268"/>
      <c r="I31" s="268"/>
      <c r="J31" s="268"/>
      <c r="K31" s="268"/>
      <c r="L31" s="268"/>
      <c r="M31" s="268"/>
      <c r="N31" s="268"/>
      <c r="P31" s="224"/>
    </row>
    <row r="32" spans="3:16" s="265" customFormat="1" ht="3" customHeight="1">
      <c r="C32" s="270"/>
      <c r="D32" s="270"/>
      <c r="E32" s="270"/>
      <c r="F32" s="270"/>
      <c r="G32" s="270"/>
      <c r="H32" s="270"/>
      <c r="I32" s="270"/>
      <c r="J32" s="270"/>
      <c r="K32" s="270"/>
      <c r="L32" s="270"/>
      <c r="M32" s="270"/>
      <c r="N32" s="270"/>
      <c r="P32" s="224"/>
    </row>
    <row r="33" spans="3:16" s="265" customFormat="1" ht="30" customHeight="1">
      <c r="C33" s="335" t="s">
        <v>224</v>
      </c>
      <c r="D33" s="335"/>
      <c r="E33" s="335"/>
      <c r="F33" s="335"/>
      <c r="G33" s="335"/>
      <c r="H33" s="335"/>
      <c r="I33" s="335"/>
      <c r="J33" s="335"/>
      <c r="K33" s="335"/>
      <c r="L33" s="335"/>
      <c r="M33" s="335"/>
      <c r="N33" s="335"/>
      <c r="P33" s="224"/>
    </row>
    <row r="34" spans="3:16" s="265" customFormat="1" ht="12.75" customHeight="1">
      <c r="C34" s="267" t="str">
        <f>C27</f>
        <v>- As at 1 July 2009</v>
      </c>
      <c r="D34" s="267"/>
      <c r="E34" s="267"/>
      <c r="F34" s="267"/>
      <c r="G34" s="267"/>
      <c r="H34" s="267"/>
      <c r="I34" s="267"/>
      <c r="J34" s="267"/>
      <c r="K34" s="267"/>
      <c r="L34" s="267"/>
      <c r="M34" s="267"/>
      <c r="N34" s="267"/>
      <c r="P34" s="224">
        <v>66751</v>
      </c>
    </row>
    <row r="35" spans="3:16" s="265" customFormat="1" ht="12.75" customHeight="1">
      <c r="C35" s="267" t="s">
        <v>237</v>
      </c>
      <c r="D35" s="267"/>
      <c r="E35" s="267"/>
      <c r="F35" s="267"/>
      <c r="G35" s="267"/>
      <c r="H35" s="267"/>
      <c r="I35" s="267"/>
      <c r="J35" s="267"/>
      <c r="K35" s="267"/>
      <c r="L35" s="267"/>
      <c r="M35" s="267"/>
      <c r="N35" s="267"/>
      <c r="P35" s="224">
        <v>0</v>
      </c>
    </row>
    <row r="36" spans="3:16" s="265" customFormat="1" ht="12.75" customHeight="1" thickBot="1">
      <c r="C36" s="267" t="str">
        <f>C29</f>
        <v>- As at 30 September 2009</v>
      </c>
      <c r="D36" s="267"/>
      <c r="E36" s="267"/>
      <c r="F36" s="267"/>
      <c r="G36" s="267"/>
      <c r="H36" s="267"/>
      <c r="I36" s="267"/>
      <c r="J36" s="267"/>
      <c r="K36" s="267"/>
      <c r="L36" s="267"/>
      <c r="M36" s="267"/>
      <c r="N36" s="267"/>
      <c r="P36" s="258">
        <f>P34+P35</f>
        <v>66751</v>
      </c>
    </row>
    <row r="37" s="265" customFormat="1" ht="12.75" customHeight="1">
      <c r="P37" s="224"/>
    </row>
    <row r="38" ht="12.75" customHeight="1">
      <c r="P38" s="169"/>
    </row>
    <row r="66" ht="12.75">
      <c r="A66" s="213"/>
    </row>
  </sheetData>
  <mergeCells count="8">
    <mergeCell ref="C33:N33"/>
    <mergeCell ref="C26:N26"/>
    <mergeCell ref="C19:P19"/>
    <mergeCell ref="C23:P23"/>
    <mergeCell ref="A1:P1"/>
    <mergeCell ref="A2:P2"/>
    <mergeCell ref="C11:P11"/>
    <mergeCell ref="C15:P15"/>
  </mergeCells>
  <printOptions/>
  <pageMargins left="1" right="0.25" top="0.81" bottom="0.75" header="0.38" footer="0.8"/>
  <pageSetup horizontalDpi="600" verticalDpi="600" orientation="portrait" scale="90" r:id="rId1"/>
  <headerFooter alignWithMargins="0">
    <oddFooter>&amp;C&amp;"Times New Roman,Italic"&amp;8Page 8</oddFooter>
  </headerFooter>
</worksheet>
</file>

<file path=xl/worksheets/sheet9.xml><?xml version="1.0" encoding="utf-8"?>
<worksheet xmlns="http://schemas.openxmlformats.org/spreadsheetml/2006/main" xmlns:r="http://schemas.openxmlformats.org/officeDocument/2006/relationships">
  <dimension ref="A1:Q67"/>
  <sheetViews>
    <sheetView showGridLines="0" workbookViewId="0" topLeftCell="A4">
      <selection activeCell="S18" sqref="S18"/>
    </sheetView>
  </sheetViews>
  <sheetFormatPr defaultColWidth="9.140625" defaultRowHeight="12.75"/>
  <cols>
    <col min="1" max="1" width="2.8515625" style="169" customWidth="1"/>
    <col min="2" max="2" width="2.8515625" style="169" bestFit="1" customWidth="1"/>
    <col min="3" max="3" width="4.00390625" style="169" customWidth="1"/>
    <col min="4" max="4" width="3.8515625" style="169" customWidth="1"/>
    <col min="5" max="5" width="12.7109375" style="169" customWidth="1"/>
    <col min="6" max="6" width="2.28125" style="169" customWidth="1"/>
    <col min="7" max="7" width="2.8515625" style="169" customWidth="1"/>
    <col min="8" max="8" width="11.57421875" style="169" customWidth="1"/>
    <col min="9" max="9" width="0.9921875" style="169" customWidth="1"/>
    <col min="10" max="10" width="11.57421875" style="169" customWidth="1"/>
    <col min="11" max="11" width="1.57421875" style="169" customWidth="1"/>
    <col min="12" max="12" width="11.57421875" style="169" customWidth="1"/>
    <col min="13" max="13" width="0.9921875" style="169" customWidth="1"/>
    <col min="14" max="14" width="11.8515625" style="169" customWidth="1"/>
    <col min="15" max="15" width="0.9921875" style="169" customWidth="1"/>
    <col min="16" max="16" width="18.140625" style="169" customWidth="1"/>
    <col min="17" max="17" width="11.28125" style="169" customWidth="1"/>
    <col min="18" max="18" width="0.13671875" style="169" customWidth="1"/>
    <col min="19" max="16384" width="9.140625" style="169" customWidth="1"/>
  </cols>
  <sheetData>
    <row r="1" spans="1:17" ht="18.75">
      <c r="A1" s="323" t="str">
        <f>'page 1-IS'!A1:G1</f>
        <v>BINA GOODYEAR BERHAD (18645-H)</v>
      </c>
      <c r="B1" s="323"/>
      <c r="C1" s="323"/>
      <c r="D1" s="323"/>
      <c r="E1" s="323"/>
      <c r="F1" s="323"/>
      <c r="G1" s="323"/>
      <c r="H1" s="323"/>
      <c r="I1" s="323"/>
      <c r="J1" s="323"/>
      <c r="K1" s="323"/>
      <c r="L1" s="323"/>
      <c r="M1" s="323"/>
      <c r="N1" s="323"/>
      <c r="O1" s="323"/>
      <c r="P1" s="323"/>
      <c r="Q1" s="151"/>
    </row>
    <row r="2" spans="1:17" ht="12.75">
      <c r="A2" s="325" t="str">
        <f>'page 1-IS'!A2:G2</f>
        <v>(Incorporated in Malaysia)</v>
      </c>
      <c r="B2" s="325"/>
      <c r="C2" s="325"/>
      <c r="D2" s="325"/>
      <c r="E2" s="325"/>
      <c r="F2" s="325"/>
      <c r="G2" s="325"/>
      <c r="H2" s="325"/>
      <c r="I2" s="325"/>
      <c r="J2" s="325"/>
      <c r="K2" s="325"/>
      <c r="L2" s="325"/>
      <c r="M2" s="325"/>
      <c r="N2" s="325"/>
      <c r="O2" s="325"/>
      <c r="P2" s="325"/>
      <c r="Q2" s="153"/>
    </row>
    <row r="3" ht="12.75">
      <c r="P3" s="190"/>
    </row>
    <row r="4" spans="1:16" ht="14.25">
      <c r="A4" s="201" t="str">
        <f>'page 1-IS'!A4</f>
        <v>Interim report for the financial period ended 30 September 2009</v>
      </c>
      <c r="P4" s="190"/>
    </row>
    <row r="5" spans="1:16" ht="12.75">
      <c r="A5" s="202" t="s">
        <v>54</v>
      </c>
      <c r="P5" s="190"/>
    </row>
    <row r="6" spans="1:15" s="152" customFormat="1" ht="12.75">
      <c r="A6" s="163"/>
      <c r="B6" s="163"/>
      <c r="C6" s="163"/>
      <c r="D6" s="163"/>
      <c r="E6" s="203"/>
      <c r="F6" s="163"/>
      <c r="G6" s="163"/>
      <c r="H6" s="163"/>
      <c r="I6" s="163"/>
      <c r="J6" s="163"/>
      <c r="K6" s="163"/>
      <c r="L6" s="163"/>
      <c r="M6" s="163"/>
      <c r="N6" s="163"/>
      <c r="O6" s="163"/>
    </row>
    <row r="7" ht="12.75">
      <c r="A7" s="190" t="s">
        <v>183</v>
      </c>
    </row>
    <row r="9" spans="1:16" ht="18" customHeight="1">
      <c r="A9" s="190" t="s">
        <v>25</v>
      </c>
      <c r="B9" s="190"/>
      <c r="C9" s="190" t="s">
        <v>45</v>
      </c>
      <c r="D9" s="190"/>
      <c r="E9" s="190"/>
      <c r="P9" s="182"/>
    </row>
    <row r="10" ht="3" customHeight="1">
      <c r="P10" s="182"/>
    </row>
    <row r="11" spans="3:16" ht="26.25" customHeight="1">
      <c r="C11" s="335" t="s">
        <v>283</v>
      </c>
      <c r="D11" s="335"/>
      <c r="E11" s="335"/>
      <c r="F11" s="335"/>
      <c r="G11" s="335"/>
      <c r="H11" s="335"/>
      <c r="I11" s="335"/>
      <c r="J11" s="335"/>
      <c r="K11" s="335"/>
      <c r="L11" s="335"/>
      <c r="M11" s="335"/>
      <c r="N11" s="335"/>
      <c r="O11" s="335"/>
      <c r="P11" s="335"/>
    </row>
    <row r="12" spans="3:16" ht="38.25" customHeight="1">
      <c r="C12" s="335" t="s">
        <v>284</v>
      </c>
      <c r="D12" s="335"/>
      <c r="E12" s="335"/>
      <c r="F12" s="335"/>
      <c r="G12" s="335"/>
      <c r="H12" s="335"/>
      <c r="I12" s="335"/>
      <c r="J12" s="335"/>
      <c r="K12" s="335"/>
      <c r="L12" s="335"/>
      <c r="M12" s="335"/>
      <c r="N12" s="335"/>
      <c r="O12" s="335"/>
      <c r="P12" s="335"/>
    </row>
    <row r="13" spans="3:16" ht="3.75" customHeight="1">
      <c r="C13" s="197"/>
      <c r="D13" s="197"/>
      <c r="E13" s="197"/>
      <c r="F13" s="197"/>
      <c r="G13" s="197"/>
      <c r="H13" s="197"/>
      <c r="I13" s="197"/>
      <c r="J13" s="197"/>
      <c r="K13" s="197"/>
      <c r="L13" s="197"/>
      <c r="M13" s="197"/>
      <c r="N13" s="197"/>
      <c r="O13" s="197"/>
      <c r="P13" s="197"/>
    </row>
    <row r="14" spans="1:16" ht="18" customHeight="1">
      <c r="A14" s="204" t="s">
        <v>27</v>
      </c>
      <c r="B14" s="190"/>
      <c r="C14" s="310" t="s">
        <v>202</v>
      </c>
      <c r="D14" s="310"/>
      <c r="E14" s="310"/>
      <c r="F14" s="310"/>
      <c r="G14" s="310"/>
      <c r="H14" s="310"/>
      <c r="I14" s="310"/>
      <c r="J14" s="310"/>
      <c r="K14" s="310"/>
      <c r="L14" s="310"/>
      <c r="M14" s="310"/>
      <c r="N14" s="310"/>
      <c r="O14" s="310"/>
      <c r="P14" s="310"/>
    </row>
    <row r="15" ht="3" customHeight="1">
      <c r="P15" s="182"/>
    </row>
    <row r="16" spans="3:16" s="205" customFormat="1" ht="12.75" customHeight="1">
      <c r="C16" s="206"/>
      <c r="D16" s="206"/>
      <c r="E16" s="206"/>
      <c r="F16" s="206"/>
      <c r="G16" s="206"/>
      <c r="H16" s="206"/>
      <c r="I16" s="206"/>
      <c r="J16" s="207"/>
      <c r="K16" s="206"/>
      <c r="L16" s="208" t="s">
        <v>200</v>
      </c>
      <c r="M16" s="206"/>
      <c r="N16" s="207"/>
      <c r="P16" s="271"/>
    </row>
    <row r="17" spans="3:16" s="205" customFormat="1" ht="13.5" customHeight="1">
      <c r="C17" s="206"/>
      <c r="D17" s="206"/>
      <c r="E17" s="206"/>
      <c r="F17" s="206"/>
      <c r="G17" s="206"/>
      <c r="H17" s="206"/>
      <c r="I17" s="206"/>
      <c r="J17" s="207" t="s">
        <v>198</v>
      </c>
      <c r="K17" s="206"/>
      <c r="L17" s="208" t="s">
        <v>201</v>
      </c>
      <c r="M17" s="206"/>
      <c r="N17" s="207"/>
      <c r="P17" s="271"/>
    </row>
    <row r="18" spans="3:16" s="205" customFormat="1" ht="12.75" customHeight="1">
      <c r="C18" s="206"/>
      <c r="D18" s="206"/>
      <c r="E18" s="206"/>
      <c r="F18" s="206"/>
      <c r="G18" s="206"/>
      <c r="H18" s="206"/>
      <c r="I18" s="206"/>
      <c r="J18" s="207" t="s">
        <v>199</v>
      </c>
      <c r="K18" s="206"/>
      <c r="L18" s="208" t="s">
        <v>199</v>
      </c>
      <c r="M18" s="206"/>
      <c r="P18" s="271"/>
    </row>
    <row r="19" spans="3:16" s="205" customFormat="1" ht="12.75" customHeight="1">
      <c r="C19" s="206"/>
      <c r="D19" s="206"/>
      <c r="E19" s="206"/>
      <c r="F19" s="206"/>
      <c r="G19" s="206"/>
      <c r="H19" s="206"/>
      <c r="I19" s="206"/>
      <c r="J19" s="209" t="str">
        <f>'page 1-IS'!F11</f>
        <v>30/9/09</v>
      </c>
      <c r="K19" s="206"/>
      <c r="L19" s="272">
        <v>39994</v>
      </c>
      <c r="M19" s="206"/>
      <c r="N19" s="207" t="s">
        <v>196</v>
      </c>
      <c r="P19" s="271"/>
    </row>
    <row r="20" spans="3:16" ht="12.75" customHeight="1">
      <c r="C20" s="311" t="s">
        <v>203</v>
      </c>
      <c r="D20" s="311"/>
      <c r="E20" s="311"/>
      <c r="F20" s="311"/>
      <c r="G20" s="311"/>
      <c r="H20" s="311"/>
      <c r="I20" s="311"/>
      <c r="J20" s="207" t="s">
        <v>23</v>
      </c>
      <c r="K20" s="152"/>
      <c r="L20" s="207" t="s">
        <v>23</v>
      </c>
      <c r="M20" s="152"/>
      <c r="N20" s="207" t="s">
        <v>197</v>
      </c>
      <c r="P20" s="182"/>
    </row>
    <row r="21" spans="3:16" ht="12.75" customHeight="1">
      <c r="C21" s="152" t="s">
        <v>204</v>
      </c>
      <c r="D21" s="152"/>
      <c r="E21" s="152"/>
      <c r="F21" s="152"/>
      <c r="G21" s="152"/>
      <c r="H21" s="152"/>
      <c r="I21" s="152"/>
      <c r="J21" s="164">
        <f>'page 1-IS'!C14</f>
        <v>99592</v>
      </c>
      <c r="K21" s="164"/>
      <c r="L21" s="164">
        <v>103281</v>
      </c>
      <c r="M21" s="164"/>
      <c r="N21" s="273">
        <f>(J21-L21)/L21</f>
        <v>-0.035718089484029006</v>
      </c>
      <c r="P21" s="182"/>
    </row>
    <row r="22" spans="3:16" ht="12.75" customHeight="1">
      <c r="C22" s="152" t="s">
        <v>230</v>
      </c>
      <c r="D22" s="152"/>
      <c r="E22" s="152"/>
      <c r="F22" s="152"/>
      <c r="G22" s="152"/>
      <c r="H22" s="152"/>
      <c r="I22" s="152"/>
      <c r="J22" s="164">
        <f>'page 1-IS'!C22</f>
        <v>-6014</v>
      </c>
      <c r="K22" s="164"/>
      <c r="L22" s="164">
        <v>-8286</v>
      </c>
      <c r="M22" s="164"/>
      <c r="N22" s="273">
        <f>(J22-L22)/-L22</f>
        <v>0.2741974414675356</v>
      </c>
      <c r="P22" s="182"/>
    </row>
    <row r="23" spans="3:16" ht="3" customHeight="1">
      <c r="C23" s="335"/>
      <c r="D23" s="335"/>
      <c r="E23" s="335"/>
      <c r="F23" s="335"/>
      <c r="G23" s="335"/>
      <c r="H23" s="335"/>
      <c r="I23" s="335"/>
      <c r="J23" s="335"/>
      <c r="K23" s="335"/>
      <c r="L23" s="335"/>
      <c r="M23" s="335"/>
      <c r="N23" s="335"/>
      <c r="O23" s="335"/>
      <c r="P23" s="335"/>
    </row>
    <row r="24" spans="3:16" ht="29.25" customHeight="1">
      <c r="C24" s="335" t="s">
        <v>281</v>
      </c>
      <c r="D24" s="335"/>
      <c r="E24" s="335"/>
      <c r="F24" s="335"/>
      <c r="G24" s="335"/>
      <c r="H24" s="335"/>
      <c r="I24" s="335"/>
      <c r="J24" s="335"/>
      <c r="K24" s="335"/>
      <c r="L24" s="335"/>
      <c r="M24" s="335"/>
      <c r="N24" s="335"/>
      <c r="O24" s="335"/>
      <c r="P24" s="335"/>
    </row>
    <row r="25" ht="3" customHeight="1"/>
    <row r="26" spans="1:3" ht="12.75">
      <c r="A26" s="190" t="s">
        <v>28</v>
      </c>
      <c r="C26" s="190" t="s">
        <v>205</v>
      </c>
    </row>
    <row r="27" ht="3" customHeight="1"/>
    <row r="28" spans="3:16" ht="40.5" customHeight="1">
      <c r="C28" s="335" t="s">
        <v>282</v>
      </c>
      <c r="D28" s="335"/>
      <c r="E28" s="335"/>
      <c r="F28" s="335"/>
      <c r="G28" s="335"/>
      <c r="H28" s="335"/>
      <c r="I28" s="335"/>
      <c r="J28" s="335"/>
      <c r="K28" s="335"/>
      <c r="L28" s="335"/>
      <c r="M28" s="335"/>
      <c r="N28" s="335"/>
      <c r="O28" s="335"/>
      <c r="P28" s="335"/>
    </row>
    <row r="29" ht="4.5" customHeight="1"/>
    <row r="30" spans="1:3" ht="12.75" customHeight="1">
      <c r="A30" s="190" t="s">
        <v>29</v>
      </c>
      <c r="C30" s="190" t="s">
        <v>206</v>
      </c>
    </row>
    <row r="31" ht="3" customHeight="1"/>
    <row r="32" ht="12.75" customHeight="1">
      <c r="C32" s="169" t="s">
        <v>207</v>
      </c>
    </row>
    <row r="33" ht="5.25" customHeight="1"/>
    <row r="34" spans="1:3" ht="12.75">
      <c r="A34" s="190" t="s">
        <v>30</v>
      </c>
      <c r="C34" s="190" t="s">
        <v>22</v>
      </c>
    </row>
    <row r="35" ht="3" customHeight="1"/>
    <row r="36" spans="10:12" ht="12.75" customHeight="1">
      <c r="J36" s="207" t="s">
        <v>198</v>
      </c>
      <c r="L36" s="208" t="s">
        <v>198</v>
      </c>
    </row>
    <row r="37" spans="3:13" ht="12.75">
      <c r="C37" s="154"/>
      <c r="D37" s="154"/>
      <c r="E37" s="152"/>
      <c r="F37" s="154"/>
      <c r="G37" s="154"/>
      <c r="H37" s="154"/>
      <c r="I37" s="154"/>
      <c r="J37" s="207" t="s">
        <v>199</v>
      </c>
      <c r="K37" s="206"/>
      <c r="L37" s="208" t="s">
        <v>208</v>
      </c>
      <c r="M37" s="152"/>
    </row>
    <row r="38" spans="3:13" ht="12.75">
      <c r="C38" s="154"/>
      <c r="D38" s="154"/>
      <c r="E38" s="154"/>
      <c r="F38" s="154"/>
      <c r="G38" s="154"/>
      <c r="H38" s="154"/>
      <c r="I38" s="154"/>
      <c r="J38" s="209" t="str">
        <f>'page 1-IS'!C11</f>
        <v>30/9/09</v>
      </c>
      <c r="K38" s="206"/>
      <c r="L38" s="209" t="str">
        <f>J38</f>
        <v>30/9/09</v>
      </c>
      <c r="M38" s="152"/>
    </row>
    <row r="39" spans="3:13" ht="12.75">
      <c r="C39" s="154" t="s">
        <v>209</v>
      </c>
      <c r="D39" s="154"/>
      <c r="E39" s="154"/>
      <c r="F39" s="154"/>
      <c r="G39" s="154"/>
      <c r="H39" s="154"/>
      <c r="I39" s="154"/>
      <c r="J39" s="207" t="s">
        <v>23</v>
      </c>
      <c r="K39" s="206"/>
      <c r="L39" s="207" t="s">
        <v>23</v>
      </c>
      <c r="M39" s="152"/>
    </row>
    <row r="40" spans="3:13" ht="12.75">
      <c r="C40" s="210" t="s">
        <v>14</v>
      </c>
      <c r="D40" s="154"/>
      <c r="E40" s="154"/>
      <c r="F40" s="154"/>
      <c r="G40" s="154"/>
      <c r="H40" s="154"/>
      <c r="I40" s="154"/>
      <c r="K40" s="152"/>
      <c r="M40" s="152"/>
    </row>
    <row r="41" spans="3:13" ht="12.75">
      <c r="C41" s="152" t="s">
        <v>12</v>
      </c>
      <c r="D41" s="152"/>
      <c r="E41" s="152"/>
      <c r="F41" s="152"/>
      <c r="G41" s="152"/>
      <c r="H41" s="152"/>
      <c r="I41" s="152"/>
      <c r="J41" s="164">
        <f>L41</f>
        <v>31</v>
      </c>
      <c r="K41" s="152"/>
      <c r="L41" s="164">
        <v>31</v>
      </c>
      <c r="M41" s="152"/>
    </row>
    <row r="42" spans="3:13" ht="12.75">
      <c r="C42" s="152" t="s">
        <v>13</v>
      </c>
      <c r="D42" s="152"/>
      <c r="E42" s="152"/>
      <c r="F42" s="152"/>
      <c r="G42" s="152"/>
      <c r="H42" s="152"/>
      <c r="I42" s="152"/>
      <c r="J42" s="211">
        <v>0</v>
      </c>
      <c r="K42" s="152"/>
      <c r="L42" s="211">
        <v>0</v>
      </c>
      <c r="M42" s="152"/>
    </row>
    <row r="43" spans="3:13" ht="12.75">
      <c r="C43" s="152"/>
      <c r="D43" s="152"/>
      <c r="E43" s="152"/>
      <c r="F43" s="152"/>
      <c r="G43" s="152"/>
      <c r="H43" s="152"/>
      <c r="I43" s="152"/>
      <c r="J43" s="164">
        <f>SUM(J41:J42)</f>
        <v>31</v>
      </c>
      <c r="K43" s="152"/>
      <c r="L43" s="164">
        <f>SUM(L41:L42)</f>
        <v>31</v>
      </c>
      <c r="M43" s="152"/>
    </row>
    <row r="44" spans="3:13" ht="12.75">
      <c r="C44" s="152" t="s">
        <v>210</v>
      </c>
      <c r="D44" s="152"/>
      <c r="E44" s="152"/>
      <c r="F44" s="152"/>
      <c r="G44" s="152"/>
      <c r="H44" s="152"/>
      <c r="I44" s="152"/>
      <c r="J44" s="164">
        <f>+L44</f>
        <v>0</v>
      </c>
      <c r="K44" s="152"/>
      <c r="L44" s="164">
        <v>0</v>
      </c>
      <c r="M44" s="152"/>
    </row>
    <row r="45" spans="3:13" ht="12.75">
      <c r="C45" s="152" t="s">
        <v>211</v>
      </c>
      <c r="D45" s="152"/>
      <c r="E45" s="152"/>
      <c r="F45" s="152"/>
      <c r="G45" s="152"/>
      <c r="H45" s="152"/>
      <c r="I45" s="152"/>
      <c r="J45" s="164">
        <v>0</v>
      </c>
      <c r="K45" s="152"/>
      <c r="L45" s="164">
        <v>0</v>
      </c>
      <c r="M45" s="152"/>
    </row>
    <row r="46" spans="3:13" ht="12.75">
      <c r="C46" s="152" t="s">
        <v>226</v>
      </c>
      <c r="D46" s="152"/>
      <c r="E46" s="152"/>
      <c r="F46" s="152"/>
      <c r="G46" s="152"/>
      <c r="H46" s="152"/>
      <c r="I46" s="152"/>
      <c r="J46" s="164">
        <v>0</v>
      </c>
      <c r="K46" s="152"/>
      <c r="L46" s="164">
        <v>0</v>
      </c>
      <c r="M46" s="152"/>
    </row>
    <row r="47" spans="3:13" ht="13.5" thickBot="1">
      <c r="C47" s="152"/>
      <c r="D47" s="152"/>
      <c r="E47" s="152"/>
      <c r="F47" s="152"/>
      <c r="G47" s="152"/>
      <c r="H47" s="152"/>
      <c r="I47" s="152"/>
      <c r="J47" s="212">
        <f>SUM(J43:J46)</f>
        <v>31</v>
      </c>
      <c r="K47" s="152"/>
      <c r="L47" s="212">
        <f>SUM(L43:L46)</f>
        <v>31</v>
      </c>
      <c r="M47" s="152"/>
    </row>
    <row r="48" spans="3:13" ht="12.75">
      <c r="C48" s="152"/>
      <c r="D48" s="152"/>
      <c r="E48" s="152"/>
      <c r="F48" s="152"/>
      <c r="G48" s="152"/>
      <c r="H48" s="152"/>
      <c r="I48" s="152"/>
      <c r="J48" s="152"/>
      <c r="K48" s="152"/>
      <c r="L48" s="152"/>
      <c r="M48" s="152"/>
    </row>
    <row r="67" ht="12.75">
      <c r="A67" s="213"/>
    </row>
  </sheetData>
  <mergeCells count="9">
    <mergeCell ref="C28:P28"/>
    <mergeCell ref="C23:P23"/>
    <mergeCell ref="C20:I20"/>
    <mergeCell ref="C24:P24"/>
    <mergeCell ref="A1:P1"/>
    <mergeCell ref="A2:P2"/>
    <mergeCell ref="C11:P11"/>
    <mergeCell ref="C14:P14"/>
    <mergeCell ref="C12:P12"/>
  </mergeCells>
  <printOptions/>
  <pageMargins left="0.92" right="0.25" top="0.81" bottom="0.75" header="0.38" footer="0.8"/>
  <pageSetup horizontalDpi="600" verticalDpi="600" orientation="portrait" scale="90" r:id="rId1"/>
  <headerFooter alignWithMargins="0">
    <oddFooter>&amp;C&amp;"Times New Roman,Italic"&amp;8Page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huilin</cp:lastModifiedBy>
  <cp:lastPrinted>2009-11-25T02:23:57Z</cp:lastPrinted>
  <dcterms:created xsi:type="dcterms:W3CDTF">1999-02-13T02:20:00Z</dcterms:created>
  <dcterms:modified xsi:type="dcterms:W3CDTF">2009-11-25T02:24:33Z</dcterms:modified>
  <cp:category/>
  <cp:version/>
  <cp:contentType/>
  <cp:contentStatus/>
</cp:coreProperties>
</file>